
<file path=[Content_Types].xml><?xml version="1.0" encoding="utf-8"?>
<Types xmlns="http://schemas.openxmlformats.org/package/2006/content-types">
  <Override PartName="/xl/worksheets/sheet15.xml" ContentType="application/vnd.openxmlformats-officedocument.spreadsheetml.worksheet+xml"/>
  <Override PartName="/xl/charts/chart6.xml" ContentType="application/vnd.openxmlformats-officedocument.drawingml.chart+xml"/>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4.xml" ContentType="application/vnd.openxmlformats-officedocument.drawingml.chart+xml"/>
  <Override PartName="/xl/charts/chart5.xml" ContentType="application/vnd.openxmlformats-officedocument.drawingml.chart+xml"/>
  <Override PartName="/xl/theme/themeOverride2.xml" ContentType="application/vnd.openxmlformats-officedocument.themeOverride+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ml.chartshapes+xml"/>
  <Override PartName="/xl/charts/chart2.xml" ContentType="application/vnd.openxmlformats-officedocument.drawingml.chart+xml"/>
  <Override PartName="/xl/charts/chart3.xml" ContentType="application/vnd.openxmlformats-officedocument.drawingml.chart+xml"/>
  <Override PartName="/xl/theme/themeOverride1.xml" ContentType="application/vnd.openxmlformats-officedocument.themeOverrid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worksheets/sheet1.xml" ContentType="application/vnd.openxmlformats-officedocument.spreadsheetml.worksheet+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Override PartName="/xl/worksheets/sheet16.xml" ContentType="application/vnd.openxmlformats-officedocument.spreadsheetml.worksheet+xml"/>
  <Default Extension="bin" ContentType="application/vnd.openxmlformats-officedocument.spreadsheetml.printerSettings"/>
  <Override PartName="/xl/drawings/drawing9.xml" ContentType="application/vnd.openxmlformats-officedocument.drawing+xml"/>
  <Override PartName="/xl/charts/chart7.xml" ContentType="application/vnd.openxmlformats-officedocument.drawingml.chart+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defaultThemeVersion="124226"/>
  <bookViews>
    <workbookView xWindow="240" yWindow="60" windowWidth="14940" windowHeight="7875"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25725"/>
</workbook>
</file>

<file path=xl/calcChain.xml><?xml version="1.0" encoding="utf-8"?>
<calcChain xmlns="http://schemas.openxmlformats.org/spreadsheetml/2006/main">
  <c r="BG34" i="9"/>
  <c r="W36"/>
  <c r="W35"/>
  <c r="W34"/>
  <c r="CQ43"/>
  <c r="CQ42"/>
  <c r="CQ41"/>
  <c r="CQ40"/>
  <c r="CQ39"/>
  <c r="CQ38"/>
  <c r="CQ37"/>
  <c r="CQ36"/>
  <c r="CQ35"/>
  <c r="CQ34"/>
  <c r="DG43"/>
  <c r="DG42"/>
  <c r="DG41"/>
  <c r="DG40"/>
  <c r="DG39"/>
  <c r="DG38"/>
  <c r="DG37"/>
  <c r="DG36"/>
  <c r="DG35"/>
  <c r="DG34"/>
  <c r="BY43"/>
  <c r="BY42"/>
  <c r="BY41"/>
  <c r="BY40"/>
  <c r="BY39"/>
  <c r="BY38"/>
  <c r="BY37"/>
  <c r="BY36"/>
  <c r="BY35"/>
  <c r="BY34"/>
  <c r="E43"/>
  <c r="E42"/>
  <c r="E41"/>
  <c r="E40"/>
  <c r="E39"/>
  <c r="E38"/>
  <c r="E37"/>
  <c r="E36"/>
  <c r="E35"/>
  <c r="E34"/>
  <c r="CO43" l="1"/>
  <c r="BE43"/>
  <c r="AM43"/>
  <c r="U43"/>
  <c r="C43"/>
  <c r="CO42"/>
  <c r="BE42"/>
  <c r="AM42"/>
  <c r="U42"/>
  <c r="C42"/>
  <c r="CO41"/>
  <c r="BE41"/>
  <c r="AM41"/>
  <c r="U41"/>
  <c r="C41"/>
  <c r="CO40"/>
  <c r="BE40"/>
  <c r="AM40"/>
  <c r="U40"/>
  <c r="C40"/>
  <c r="CO39"/>
  <c r="BE39"/>
  <c r="AM39"/>
  <c r="U39"/>
  <c r="C39"/>
  <c r="CO38"/>
  <c r="BE38"/>
  <c r="AM38"/>
  <c r="U38"/>
  <c r="C38"/>
  <c r="CO37"/>
  <c r="BE37"/>
  <c r="AM37"/>
  <c r="U37"/>
  <c r="C37"/>
  <c r="CO36"/>
  <c r="BE36"/>
  <c r="AM36"/>
  <c r="C36"/>
  <c r="BE35"/>
  <c r="AM35"/>
  <c r="C35"/>
  <c r="AM34"/>
  <c r="C34"/>
  <c r="U34" l="1"/>
  <c r="U35" s="1"/>
  <c r="U36" s="1"/>
  <c r="BE34"/>
  <c r="P67" i="8"/>
  <c r="O67"/>
  <c r="N67"/>
  <c r="M67"/>
  <c r="L67"/>
  <c r="K67"/>
  <c r="J67"/>
  <c r="I67"/>
  <c r="H67"/>
  <c r="G67"/>
  <c r="F67"/>
  <c r="E67"/>
  <c r="D67"/>
  <c r="C67"/>
  <c r="B67"/>
  <c r="N66"/>
  <c r="K66"/>
  <c r="H66"/>
  <c r="E66"/>
  <c r="B66"/>
  <c r="N65"/>
  <c r="K65"/>
  <c r="H65"/>
  <c r="E65"/>
  <c r="B65"/>
  <c r="N64"/>
  <c r="K64"/>
  <c r="H64"/>
  <c r="E64"/>
  <c r="B64"/>
  <c r="N63"/>
  <c r="K63"/>
  <c r="H63"/>
  <c r="E63"/>
  <c r="B63"/>
  <c r="N62"/>
  <c r="K62"/>
  <c r="H62"/>
  <c r="E62"/>
  <c r="B62"/>
  <c r="N61"/>
  <c r="K61"/>
  <c r="H61"/>
  <c r="E61"/>
  <c r="B61"/>
  <c r="N60"/>
  <c r="K60"/>
  <c r="H60"/>
  <c r="E60"/>
  <c r="B60"/>
  <c r="N59"/>
  <c r="K59"/>
  <c r="H59"/>
  <c r="E59"/>
  <c r="B59"/>
  <c r="P58"/>
  <c r="M58"/>
  <c r="J58"/>
  <c r="G58"/>
  <c r="D58"/>
  <c r="P57"/>
  <c r="M57"/>
  <c r="J57"/>
  <c r="G57"/>
  <c r="D57"/>
  <c r="P56"/>
  <c r="M56"/>
  <c r="J56"/>
  <c r="G56"/>
  <c r="D56"/>
  <c r="N54"/>
  <c r="K54"/>
  <c r="H54"/>
  <c r="E54"/>
  <c r="B54"/>
  <c r="P50"/>
  <c r="O50"/>
  <c r="N50"/>
  <c r="M50"/>
  <c r="L50"/>
  <c r="K50"/>
  <c r="J50"/>
  <c r="I50"/>
  <c r="H50"/>
  <c r="G50"/>
  <c r="F50"/>
  <c r="E50"/>
  <c r="D50"/>
  <c r="C50"/>
  <c r="B50"/>
  <c r="N49"/>
  <c r="K49"/>
  <c r="H49"/>
  <c r="E49"/>
  <c r="B49"/>
  <c r="N48"/>
  <c r="K48"/>
  <c r="H48"/>
  <c r="E48"/>
  <c r="B48"/>
  <c r="N47"/>
  <c r="K47"/>
  <c r="H47"/>
  <c r="E47"/>
  <c r="B47"/>
  <c r="N46"/>
  <c r="K46"/>
  <c r="H46"/>
  <c r="E46"/>
  <c r="B46"/>
  <c r="N45"/>
  <c r="K45"/>
  <c r="H45"/>
  <c r="E45"/>
  <c r="B45"/>
  <c r="N44"/>
  <c r="K44"/>
  <c r="H44"/>
  <c r="E44"/>
  <c r="B44"/>
  <c r="N43"/>
  <c r="K43"/>
  <c r="H43"/>
  <c r="E43"/>
  <c r="B43"/>
  <c r="P42"/>
  <c r="M42"/>
  <c r="J42"/>
  <c r="G42"/>
  <c r="D42"/>
  <c r="N40"/>
  <c r="K40"/>
  <c r="H40"/>
  <c r="E40"/>
  <c r="B40"/>
  <c r="K36"/>
  <c r="J36"/>
  <c r="I36"/>
  <c r="H36"/>
  <c r="G36"/>
  <c r="F36"/>
  <c r="E36"/>
  <c r="D36"/>
  <c r="C36"/>
  <c r="B36"/>
  <c r="A36"/>
  <c r="K35"/>
  <c r="J35"/>
  <c r="I35"/>
  <c r="H35"/>
  <c r="G35"/>
  <c r="F35"/>
  <c r="E35"/>
  <c r="D35"/>
  <c r="C35"/>
  <c r="B35"/>
  <c r="A35"/>
  <c r="K34"/>
  <c r="J34"/>
  <c r="I34"/>
  <c r="H34"/>
  <c r="G34"/>
  <c r="F34"/>
  <c r="E34"/>
  <c r="D34"/>
  <c r="C34"/>
  <c r="B34"/>
  <c r="A34"/>
  <c r="K33"/>
  <c r="J33"/>
  <c r="I33"/>
  <c r="H33"/>
  <c r="G33"/>
  <c r="F33"/>
  <c r="E33"/>
  <c r="D33"/>
  <c r="C33"/>
  <c r="B33"/>
  <c r="A33"/>
  <c r="K32"/>
  <c r="J32"/>
  <c r="I32"/>
  <c r="H32"/>
  <c r="G32"/>
  <c r="F32"/>
  <c r="E32"/>
  <c r="D32"/>
  <c r="C32"/>
  <c r="B32"/>
  <c r="A32"/>
  <c r="K31"/>
  <c r="J31"/>
  <c r="I31"/>
  <c r="H31"/>
  <c r="G31"/>
  <c r="F31"/>
  <c r="E31"/>
  <c r="D31"/>
  <c r="C31"/>
  <c r="B31"/>
  <c r="A31"/>
  <c r="K30"/>
  <c r="J30"/>
  <c r="I30"/>
  <c r="H30"/>
  <c r="G30"/>
  <c r="F30"/>
  <c r="E30"/>
  <c r="D30"/>
  <c r="C30"/>
  <c r="B30"/>
  <c r="A30"/>
  <c r="K29"/>
  <c r="J29"/>
  <c r="I29"/>
  <c r="H29"/>
  <c r="G29"/>
  <c r="F29"/>
  <c r="E29"/>
  <c r="D29"/>
  <c r="C29"/>
  <c r="B29"/>
  <c r="A29"/>
  <c r="K28"/>
  <c r="J28"/>
  <c r="I28"/>
  <c r="H28"/>
  <c r="G28"/>
  <c r="F28"/>
  <c r="E28"/>
  <c r="D28"/>
  <c r="C28"/>
  <c r="B28"/>
  <c r="A28"/>
  <c r="K27"/>
  <c r="J27"/>
  <c r="I27"/>
  <c r="H27"/>
  <c r="G27"/>
  <c r="F27"/>
  <c r="E27"/>
  <c r="D27"/>
  <c r="C27"/>
  <c r="B27"/>
  <c r="A27"/>
  <c r="J25"/>
  <c r="H25"/>
  <c r="F25"/>
  <c r="D25"/>
  <c r="B25"/>
  <c r="F21"/>
  <c r="E21"/>
  <c r="D21"/>
  <c r="C21"/>
  <c r="B21"/>
  <c r="F20"/>
  <c r="E20"/>
  <c r="D20"/>
  <c r="C20"/>
  <c r="B20"/>
  <c r="F19"/>
  <c r="E19"/>
  <c r="D19"/>
  <c r="C19"/>
  <c r="B19"/>
  <c r="F18"/>
  <c r="E18"/>
  <c r="D18"/>
  <c r="C18"/>
  <c r="B18"/>
  <c r="BW34" i="9" l="1"/>
  <c r="BW35" s="1"/>
  <c r="BW36" s="1"/>
  <c r="BW37" s="1"/>
  <c r="BW38" s="1"/>
  <c r="BW39" s="1"/>
  <c r="BW40" s="1"/>
  <c r="BW41" s="1"/>
  <c r="BW42" s="1"/>
  <c r="BW43" s="1"/>
  <c r="CO34" l="1"/>
  <c r="CO35" s="1"/>
</calcChain>
</file>

<file path=xl/sharedStrings.xml><?xml version="1.0" encoding="utf-8"?>
<sst xmlns="http://schemas.openxmlformats.org/spreadsheetml/2006/main" count="1041" uniqueCount="558">
  <si>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</si>
  <si>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</si>
  <si>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</si>
  <si>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</si>
  <si>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</si>
  <si>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</si>
  <si>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</si>
  <si>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</si>
  <si>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</si>
  <si>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</si>
  <si>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</si>
  <si>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</si>
  <si>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</si>
  <si>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</si>
  <si>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</si>
  <si>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</si>
  <si>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</si>
  <si>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</si>
  <si>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</si>
  <si>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</si>
  <si>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</si>
  <si>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</si>
  <si>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</si>
  <si>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</si>
  <si>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</si>
  <si>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</si>
  <si>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</si>
  <si>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</si>
  <si>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</si>
  <si>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</si>
  <si>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</si>
  <si>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</si>
  <si>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</si>
  <si>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</si>
  <si>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</si>
  <si>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</si>
  <si>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</si>
  <si>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</si>
  <si>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</si>
  <si>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</si>
  <si>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</si>
  <si>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</si>
  <si>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</si>
  <si>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</si>
  <si>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</si>
  <si>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</si>
  <si>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</si>
  <si>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</si>
  <si>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</si>
  <si>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</si>
  <si>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</si>
  <si>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</si>
  <si>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</si>
  <si>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</si>
  <si>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</si>
  <si>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</si>
  <si>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</si>
  <si>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</si>
  <si>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</si>
  <si>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</si>
  <si>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</si>
  <si>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</si>
  <si>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</si>
  <si>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</si>
  <si>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</si>
  <si>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</si>
  <si>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</si>
  <si>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</si>
  <si>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</si>
  <si>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</si>
  <si>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Ⅳ－３</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</si>
  <si>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</si>
  <si>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</si>
  <si>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</si>
  <si>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</si>
  <si>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</si>
  <si>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</si>
  <si>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</si>
  <si>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</si>
  <si>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</si>
  <si>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</si>
  <si>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</si>
  <si>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</si>
  <si>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小平市</t>
    <phoneticPr fontId="5"/>
  </si>
  <si>
    <t>地方交付税種地</t>
    <rPh sb="0" eb="2">
      <t>チホウ</t>
    </rPh>
    <rPh sb="2" eb="5">
      <t>コウフゼイ</t>
    </rPh>
    <rPh sb="5" eb="6">
      <t>シュ</t>
    </rPh>
    <rPh sb="6" eb="7">
      <t>チ</t>
    </rPh>
    <phoneticPr fontId="5"/>
  </si>
  <si>
    <t>2-10</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</si>
  <si>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</si>
  <si>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</si>
  <si>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</si>
  <si>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</si>
  <si>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</si>
  <si>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</si>
  <si>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</si>
  <si>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</si>
  <si>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</si>
  <si>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</si>
  <si>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</si>
  <si>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</si>
  <si>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</si>
  <si>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</si>
  <si>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</si>
  <si>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</si>
  <si>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</si>
  <si>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</si>
  <si>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</si>
  <si>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</si>
  <si>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</si>
  <si>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</si>
  <si>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</si>
  <si>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</si>
  <si>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</si>
  <si>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</si>
  <si>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</si>
  <si>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</si>
  <si>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</si>
  <si>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</si>
  <si>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</si>
  <si>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</si>
  <si>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</si>
  <si>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</si>
  <si>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</si>
  <si>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</si>
  <si>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</si>
  <si>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</si>
  <si>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</si>
  <si>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</si>
  <si>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</si>
  <si>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</si>
  <si>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</si>
  <si>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</si>
  <si>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</si>
  <si>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</si>
  <si>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</si>
  <si>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</si>
  <si>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</si>
  <si>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</si>
  <si>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</si>
  <si>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</si>
  <si>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</si>
  <si>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</si>
  <si>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</si>
  <si>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</si>
  <si>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</si>
  <si>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</si>
  <si>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</si>
  <si>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</si>
  <si>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</si>
  <si>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</si>
  <si>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</si>
  <si>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</si>
  <si>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</si>
  <si>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</si>
  <si>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</si>
  <si>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</si>
  <si>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</si>
  <si>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</si>
  <si>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</si>
  <si>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</si>
  <si>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</si>
  <si>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</si>
  <si>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</si>
  <si>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</si>
  <si>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</si>
  <si>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</si>
  <si>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</si>
  <si>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</si>
  <si>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</si>
  <si>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</si>
  <si>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</si>
  <si>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</si>
  <si>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</si>
  <si>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</si>
  <si>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</si>
  <si>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</si>
  <si>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</si>
  <si>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</si>
  <si>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</si>
  <si>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</si>
  <si>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</si>
  <si>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</si>
  <si>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</si>
  <si>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</si>
  <si>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</si>
  <si>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</si>
  <si>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</si>
  <si>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</si>
  <si>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</si>
  <si>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</si>
  <si>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</si>
  <si>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</si>
  <si>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</si>
  <si>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</si>
  <si>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</si>
  <si>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</si>
  <si>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</si>
  <si>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</si>
  <si>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</si>
  <si>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東京都小平市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</si>
  <si>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</si>
  <si>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</si>
  <si>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</si>
  <si>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</si>
  <si>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</si>
  <si>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</si>
  <si>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</si>
  <si>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</si>
  <si>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</si>
  <si>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</si>
  <si>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</si>
  <si>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</si>
  <si>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</si>
  <si>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</si>
  <si>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</si>
  <si>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</si>
  <si>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</si>
  <si>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</si>
  <si>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</si>
  <si>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</si>
  <si>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</si>
  <si>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</si>
  <si>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</si>
  <si>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</si>
  <si>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</si>
  <si>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</si>
  <si>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</si>
  <si>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</si>
  <si>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</si>
  <si>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</si>
  <si>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</si>
  <si>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</si>
  <si>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</si>
  <si>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</si>
  <si>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</si>
  <si>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</si>
  <si>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</si>
  <si>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</si>
  <si>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</si>
  <si>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</si>
  <si>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</si>
  <si>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</si>
  <si>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</si>
  <si>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</si>
  <si>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</si>
  <si>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</si>
  <si>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</si>
  <si>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</si>
  <si>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</si>
  <si>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</si>
  <si>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</si>
  <si>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</si>
  <si>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</si>
  <si>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</si>
  <si>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</si>
  <si>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</si>
  <si>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</si>
  <si>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</si>
  <si>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</si>
  <si>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</si>
  <si>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</si>
  <si>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</si>
  <si>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</si>
  <si>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</si>
  <si>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</si>
  <si>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</si>
  <si>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</si>
  <si>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</si>
  <si>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</si>
  <si>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</si>
  <si>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</si>
  <si>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</si>
  <si>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</si>
  <si>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</si>
  <si>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</si>
  <si>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</si>
  <si>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</si>
  <si>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</si>
  <si>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</si>
  <si>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</si>
  <si>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</si>
  <si>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</si>
  <si>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</si>
  <si>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</si>
  <si>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</si>
  <si>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</si>
  <si>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</si>
  <si>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</si>
  <si>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</si>
  <si>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</si>
  <si>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</si>
  <si>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</si>
  <si>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</si>
  <si>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</si>
  <si>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</si>
  <si>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</si>
  <si>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</si>
  <si>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</si>
  <si>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</si>
  <si>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</si>
  <si>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</si>
  <si>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</si>
  <si>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</si>
  <si>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</si>
  <si>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</si>
  <si>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</si>
  <si>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</si>
  <si>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</si>
  <si>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</si>
  <si>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</si>
  <si>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</si>
  <si>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</si>
  <si>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</si>
  <si>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</si>
  <si>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</si>
  <si>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</si>
  <si>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</si>
  <si>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</si>
  <si>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</si>
  <si>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</si>
  <si>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</si>
  <si>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</si>
  <si>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</si>
  <si>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</si>
  <si>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</si>
  <si>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</si>
  <si>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</si>
  <si>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</si>
  <si>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</si>
  <si>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</si>
  <si>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</si>
  <si>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</si>
  <si>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</si>
  <si>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</si>
  <si>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</si>
  <si>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</si>
  <si>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</si>
  <si>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</si>
  <si>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</si>
  <si>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</si>
  <si>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</si>
  <si>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</si>
  <si>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</si>
  <si>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</si>
  <si>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</si>
  <si>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</si>
  <si>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</si>
  <si>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</si>
  <si>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</si>
  <si>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東京都小平市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</si>
  <si>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</si>
  <si>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</si>
  <si>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</si>
  <si>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</si>
  <si>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</si>
  <si>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</si>
  <si>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</si>
  <si>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</si>
  <si>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</si>
  <si>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</si>
  <si>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</si>
  <si>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</si>
  <si>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</si>
  <si>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</si>
  <si>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</si>
  <si>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</si>
  <si>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</si>
  <si>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</si>
  <si>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</si>
  <si>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</si>
  <si>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</si>
  <si>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</si>
  <si>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</si>
  <si>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</si>
  <si>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</si>
  <si>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</si>
  <si>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</si>
  <si>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</si>
  <si>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</si>
  <si>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</si>
  <si>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</si>
  <si>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</si>
  <si>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</si>
  <si>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</si>
  <si>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</si>
  <si>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</si>
  <si>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</si>
  <si>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</si>
  <si>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</si>
  <si>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</si>
  <si>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</si>
  <si>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</si>
  <si>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</si>
  <si>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</si>
  <si>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</si>
  <si>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</si>
  <si>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</si>
  <si>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</si>
  <si>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</si>
  <si>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</si>
  <si>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</si>
  <si>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</si>
  <si>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</si>
  <si>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</si>
  <si>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</si>
  <si>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</si>
  <si>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</si>
  <si>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</si>
  <si>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</si>
  <si>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</si>
  <si>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</si>
  <si>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</si>
  <si>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</si>
  <si>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</si>
  <si>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</si>
  <si>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</si>
  <si>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</si>
  <si>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</si>
  <si>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</si>
  <si>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</si>
  <si>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</si>
  <si>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</si>
  <si>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</si>
  <si>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</si>
  <si>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</si>
  <si>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</si>
  <si>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</si>
  <si>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</si>
  <si>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</si>
  <si>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</si>
  <si>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</si>
  <si>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</si>
  <si>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</si>
  <si>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</si>
  <si>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</si>
  <si>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</si>
  <si>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</si>
  <si>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</si>
  <si>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</si>
  <si>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</si>
  <si>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</si>
  <si>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</si>
  <si>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</si>
  <si>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</si>
  <si>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</si>
  <si>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</si>
  <si>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</si>
  <si>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</si>
  <si>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</si>
  <si>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</si>
  <si>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</si>
  <si>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</si>
  <si>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</si>
  <si>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</si>
  <si>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</si>
  <si>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</si>
  <si>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</si>
  <si>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</si>
  <si>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</si>
  <si>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</si>
  <si>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</si>
  <si>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</si>
  <si>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</si>
  <si>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</si>
  <si>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</si>
  <si>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</si>
  <si>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</si>
  <si>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</si>
  <si>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</si>
  <si>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</si>
  <si>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</si>
  <si>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</si>
  <si>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</si>
  <si>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</si>
  <si>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</si>
  <si>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</si>
  <si>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</si>
  <si>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</si>
  <si>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</si>
  <si>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</si>
  <si>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</si>
  <si>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</si>
  <si>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</si>
  <si>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</si>
  <si>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</si>
  <si>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</si>
  <si>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</si>
  <si>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</si>
  <si>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</si>
  <si>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</si>
  <si>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</si>
  <si>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</si>
  <si>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</si>
  <si>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</si>
  <si>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</si>
  <si>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</si>
  <si>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</si>
  <si>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</si>
  <si>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</si>
  <si>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</si>
  <si>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</si>
  <si>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</si>
  <si>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</si>
  <si>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</si>
  <si>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</si>
  <si>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</si>
  <si>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</si>
  <si>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</si>
  <si>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</si>
  <si>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</si>
  <si>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</si>
  <si>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</si>
  <si>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</si>
  <si>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</si>
  <si>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</si>
  <si>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</si>
  <si>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</si>
  <si>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</si>
  <si>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</si>
  <si>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</si>
  <si>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</si>
  <si>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</si>
  <si>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</si>
  <si>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2.49</t>
  </si>
  <si>
    <t>▲ 2.39</t>
  </si>
  <si>
    <t>一般会計</t>
  </si>
  <si>
    <t>介護保険事業特別会計</t>
  </si>
  <si>
    <t>下水道事業特別会計</t>
  </si>
  <si>
    <t>国民健康保険事業特別会計</t>
  </si>
  <si>
    <t>後期高齢者医療特別会計</t>
  </si>
  <si>
    <t>その他会計（赤字）</t>
  </si>
  <si>
    <t>その他会計（黒字）</t>
  </si>
  <si>
    <t>-</t>
    <phoneticPr fontId="2"/>
  </si>
  <si>
    <t>東京たま広域資源循環組合（一般会計）</t>
    <rPh sb="13" eb="15">
      <t>イッパン</t>
    </rPh>
    <rPh sb="15" eb="17">
      <t>カイケイ</t>
    </rPh>
    <phoneticPr fontId="5"/>
  </si>
  <si>
    <t>小平・村山・大和衛生組合（一般会計）</t>
  </si>
  <si>
    <t>多摩六都科学館（一般会計）</t>
  </si>
  <si>
    <t>昭和病院企業団（一般会計）</t>
    <rPh sb="4" eb="6">
      <t>キギョウ</t>
    </rPh>
    <rPh sb="6" eb="7">
      <t>ダン</t>
    </rPh>
    <phoneticPr fontId="30"/>
  </si>
  <si>
    <t>東京都四市競艇事業組合（一般会計）</t>
  </si>
  <si>
    <t>東京都十一市競輪事業組合（一般会計）</t>
  </si>
  <si>
    <t>東京都市町村総合事務組合（一般会計）</t>
  </si>
  <si>
    <t>東京都市町村総合事務組合（交通災害共済事務特別会計）</t>
  </si>
  <si>
    <t>湖南衛生組合（一般会計）</t>
  </si>
  <si>
    <t>東京都後期高齢者医療広域連合（一般会計）</t>
  </si>
  <si>
    <t>東京都後期高齢者医療広域連合（後期高齢者医療特別会計）</t>
    <rPh sb="22" eb="24">
      <t>トクベツ</t>
    </rPh>
    <rPh sb="24" eb="26">
      <t>カイケイ</t>
    </rPh>
    <phoneticPr fontId="30"/>
  </si>
  <si>
    <t>-</t>
    <phoneticPr fontId="2"/>
  </si>
  <si>
    <t>小平市文化振興財団</t>
  </si>
  <si>
    <t>○</t>
    <phoneticPr fontId="30"/>
  </si>
  <si>
    <t>小平市土地開発公社</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</si>
  <si>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</si>
  <si>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</si>
  <si>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</si>
  <si>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</si>
  <si>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</si>
  <si>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</si>
  <si>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</si>
  <si>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</si>
  <si>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</si>
  <si>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は、マイナスのため「－」表記となる。実質公債費比率の減は、市債の借入が償還元金を上回らないよう財政規律を守ってきたことから起債残高が減ることで公債費（償還）が減となったことが主な要因である。</t>
    <rPh sb="0" eb="2">
      <t>ショウライ</t>
    </rPh>
    <rPh sb="2" eb="4">
      <t>フタン</t>
    </rPh>
    <rPh sb="4" eb="6">
      <t>ヒリツ</t>
    </rPh>
    <rPh sb="18" eb="20">
      <t>ヒョウキ</t>
    </rPh>
    <rPh sb="24" eb="26">
      <t>ジッシツ</t>
    </rPh>
    <rPh sb="26" eb="29">
      <t>コウサイヒ</t>
    </rPh>
    <rPh sb="29" eb="31">
      <t>ヒリツ</t>
    </rPh>
    <rPh sb="32" eb="33">
      <t>ゲン</t>
    </rPh>
    <rPh sb="35" eb="37">
      <t>シサイ</t>
    </rPh>
    <rPh sb="38" eb="40">
      <t>カリイレ</t>
    </rPh>
    <rPh sb="41" eb="43">
      <t>ショウカン</t>
    </rPh>
    <rPh sb="43" eb="45">
      <t>ガンキン</t>
    </rPh>
    <rPh sb="46" eb="48">
      <t>ウワマワ</t>
    </rPh>
    <rPh sb="53" eb="55">
      <t>ザイセイ</t>
    </rPh>
    <rPh sb="55" eb="57">
      <t>キリツ</t>
    </rPh>
    <rPh sb="58" eb="59">
      <t>マモ</t>
    </rPh>
    <rPh sb="67" eb="69">
      <t>キサイ</t>
    </rPh>
    <rPh sb="69" eb="71">
      <t>ザンダカ</t>
    </rPh>
    <rPh sb="72" eb="73">
      <t>ヘ</t>
    </rPh>
    <rPh sb="77" eb="80">
      <t>コウサイヒ</t>
    </rPh>
    <rPh sb="81" eb="83">
      <t>ショウカン</t>
    </rPh>
    <rPh sb="85" eb="86">
      <t>ゲン</t>
    </rPh>
    <rPh sb="93" eb="94">
      <t>オモ</t>
    </rPh>
    <rPh sb="95" eb="97">
      <t>ヨウイン</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</si>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</sst>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0.11371841155234595"/>
          <c:y val="0.18300653594771241"/>
          <c:w val="0.87003610108303253"/>
          <c:h val="0.5816993464052288"/>
        </c:manualLayout>
      </c:layout>
      <c:lineChart>
        <c:grouping val="standard"/>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39425</c:v>
                </c:pt>
                <c:pt idx="1">
                  <c:v>43141</c:v>
                </c:pt>
                <c:pt idx="2">
                  <c:v>45117</c:v>
                </c:pt>
                <c:pt idx="3">
                  <c:v>43532</c:v>
                </c:pt>
                <c:pt idx="4">
                  <c:v>39893</c:v>
                </c:pt>
              </c:numCache>
            </c:numRef>
          </c:val>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32608</c:v>
                </c:pt>
                <c:pt idx="1">
                  <c:v>18483</c:v>
                </c:pt>
                <c:pt idx="2">
                  <c:v>19736</c:v>
                </c:pt>
                <c:pt idx="3">
                  <c:v>23639</c:v>
                </c:pt>
                <c:pt idx="4">
                  <c:v>20396</c:v>
                </c:pt>
              </c:numCache>
            </c:numRef>
          </c:val>
        </c:ser>
        <c:marker val="1"/>
        <c:axId val="102846848"/>
        <c:axId val="102848768"/>
      </c:lineChart>
      <c:catAx>
        <c:axId val="102846848"/>
        <c:scaling>
          <c:orientation val="minMax"/>
        </c:scaling>
        <c:axPos val="b"/>
        <c:numFmt formatCode="#,##0_ "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848768"/>
        <c:crosses val="autoZero"/>
        <c:auto val="1"/>
        <c:lblAlgn val="ctr"/>
        <c:lblOffset val="100"/>
        <c:tickLblSkip val="1"/>
        <c:tickMarkSkip val="1"/>
      </c:catAx>
      <c:valAx>
        <c:axId val="102848768"/>
        <c:scaling>
          <c:orientation val="minMax"/>
          <c:max val="55000"/>
          <c:min val="0"/>
        </c:scaling>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7369E-2"/>
              <c:y val="7.5163398692810454E-2"/>
            </c:manualLayout>
          </c:layout>
          <c:spPr>
            <a:noFill/>
            <a:ln w="25400">
              <a:noFill/>
            </a:ln>
          </c:spPr>
        </c:title>
        <c:numFmt formatCode="#,##0;&quot;△ &quot;#,##0" sourceLinked="1"/>
        <c:majorTickMark val="in"/>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2846848"/>
        <c:crosses val="autoZero"/>
        <c:crossBetween val="between"/>
      </c:valAx>
      <c:spPr>
        <a:solidFill>
          <a:srgbClr val="E6FFD5"/>
        </a:solidFill>
        <a:ln w="12700">
          <a:solidFill>
            <a:srgbClr val="000000"/>
          </a:solidFill>
          <a:prstDash val="solid"/>
        </a:ln>
      </c:spPr>
    </c:plotArea>
    <c:plotVisOnly val="1"/>
    <c:dispBlanksAs val="gap"/>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7.6443941109852781E-2"/>
          <c:y val="7.7726262125611151E-2"/>
          <c:w val="0.92129105322763305"/>
          <c:h val="0.84686822912978865"/>
        </c:manualLayout>
      </c:layout>
      <c:barChart>
        <c:barDir val="col"/>
        <c:grouping val="stacked"/>
        <c:ser>
          <c:idx val="0"/>
          <c:order val="0"/>
          <c:tx>
            <c:strRef>
              <c:f>データシート!$A$19</c:f>
              <c:strCache>
                <c:ptCount val="1"/>
                <c:pt idx="0">
                  <c:v>実質収支額</c:v>
                </c:pt>
              </c:strCache>
            </c:strRef>
          </c:tx>
          <c:spPr>
            <a:solidFill>
              <a:srgbClr val="00FFFF"/>
            </a:solidFill>
            <a:ln w="3175">
              <a:solidFill>
                <a:srgbClr val="000000"/>
              </a:solidFill>
              <a:prstDash val="solid"/>
            </a:ln>
          </c:spPr>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7.1</c:v>
                </c:pt>
                <c:pt idx="1">
                  <c:v>8.16</c:v>
                </c:pt>
                <c:pt idx="2">
                  <c:v>3.66</c:v>
                </c:pt>
                <c:pt idx="3">
                  <c:v>3.42</c:v>
                </c:pt>
                <c:pt idx="4">
                  <c:v>4.76</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7.42</c:v>
                </c:pt>
                <c:pt idx="1">
                  <c:v>9.18</c:v>
                </c:pt>
                <c:pt idx="2">
                  <c:v>11</c:v>
                </c:pt>
                <c:pt idx="3">
                  <c:v>11.17</c:v>
                </c:pt>
                <c:pt idx="4">
                  <c:v>7.37</c:v>
                </c:pt>
              </c:numCache>
            </c:numRef>
          </c:val>
          <c:extLst xmlns:c16r2="http://schemas.microsoft.com/office/drawing/2015/06/chart">
            <c:ext xmlns:c16="http://schemas.microsoft.com/office/drawing/2014/chart" uri="{C3380CC4-5D6E-409C-BE32-E72D297353CC}">
              <c16:uniqueId val="{00000001-B231-4F6C-AA70-3B53467C0547}"/>
            </c:ext>
          </c:extLst>
        </c:ser>
        <c:gapWidth val="250"/>
        <c:overlap val="100"/>
        <c:axId val="145822848"/>
        <c:axId val="145824768"/>
      </c:barChart>
      <c:lineChart>
        <c:grouping val="standard"/>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2.4700000000000002</c:v>
                </c:pt>
                <c:pt idx="1">
                  <c:v>3.11</c:v>
                </c:pt>
                <c:pt idx="2">
                  <c:v>-2.4900000000000002</c:v>
                </c:pt>
                <c:pt idx="3">
                  <c:v>0.03</c:v>
                </c:pt>
                <c:pt idx="4">
                  <c:v>-2.39</c:v>
                </c:pt>
              </c:numCache>
            </c:numRef>
          </c:val>
          <c:extLst xmlns:c16r2="http://schemas.microsoft.com/office/drawing/2015/06/chart">
            <c:ext xmlns:c16="http://schemas.microsoft.com/office/drawing/2014/chart" uri="{C3380CC4-5D6E-409C-BE32-E72D297353CC}">
              <c16:uniqueId val="{00000002-B231-4F6C-AA70-3B53467C0547}"/>
            </c:ext>
          </c:extLst>
        </c:ser>
        <c:marker val="1"/>
        <c:axId val="145822848"/>
        <c:axId val="145824768"/>
      </c:lineChart>
      <c:catAx>
        <c:axId val="145822848"/>
        <c:scaling>
          <c:orientation val="minMax"/>
        </c:scaling>
        <c:axPos val="b"/>
        <c:numFmt formatCode="General" sourceLinked="1"/>
        <c:maj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45824768"/>
        <c:crosses val="autoZero"/>
        <c:auto val="1"/>
        <c:lblAlgn val="ctr"/>
        <c:lblOffset val="100"/>
        <c:tickLblSkip val="1"/>
        <c:tickMarkSkip val="1"/>
      </c:catAx>
      <c:valAx>
        <c:axId val="145824768"/>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5822848"/>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4.5784502909787084E-2"/>
          <c:y val="7.7340569877883333E-2"/>
          <c:w val="0.93115348674162657"/>
          <c:h val="0.71777476255089012"/>
        </c:manualLayout>
      </c:layout>
      <c:barChart>
        <c:barDir val="col"/>
        <c:grouping val="stacked"/>
        <c:ser>
          <c:idx val="0"/>
          <c:order val="0"/>
          <c:tx>
            <c:strRef>
              <c:f>データシート!$A$27</c:f>
              <c:strCache>
                <c:ptCount val="1"/>
                <c:pt idx="0">
                  <c:v>その他会計（黒字）</c:v>
                </c:pt>
              </c:strCache>
            </c:strRef>
          </c:tx>
          <c:spPr>
            <a:solidFill>
              <a:srgbClr val="0000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#N/A</c:v>
                </c:pt>
              </c:strCache>
            </c:strRef>
          </c:tx>
          <c:spPr>
            <a:solidFill>
              <a:srgbClr val="800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#N/A</c:v>
                </c:pt>
              </c:strCache>
            </c:strRef>
          </c:tx>
          <c:spPr>
            <a:solidFill>
              <a:srgbClr val="FFFF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0.2</c:v>
                </c:pt>
                <c:pt idx="2">
                  <c:v>#N/A</c:v>
                </c:pt>
                <c:pt idx="3">
                  <c:v>0.13</c:v>
                </c:pt>
                <c:pt idx="4">
                  <c:v>#N/A</c:v>
                </c:pt>
                <c:pt idx="5">
                  <c:v>0.14000000000000001</c:v>
                </c:pt>
                <c:pt idx="6">
                  <c:v>#N/A</c:v>
                </c:pt>
                <c:pt idx="7">
                  <c:v>0.11</c:v>
                </c:pt>
                <c:pt idx="8">
                  <c:v>#N/A</c:v>
                </c:pt>
                <c:pt idx="9">
                  <c:v>0.14000000000000001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1.64</c:v>
                </c:pt>
                <c:pt idx="2">
                  <c:v>#N/A</c:v>
                </c:pt>
                <c:pt idx="3">
                  <c:v>0.75</c:v>
                </c:pt>
                <c:pt idx="4">
                  <c:v>#N/A</c:v>
                </c:pt>
                <c:pt idx="5">
                  <c:v>0.81</c:v>
                </c:pt>
                <c:pt idx="6">
                  <c:v>#N/A</c:v>
                </c:pt>
                <c:pt idx="7">
                  <c:v>0.77</c:v>
                </c:pt>
                <c:pt idx="8">
                  <c:v>#N/A</c:v>
                </c:pt>
                <c:pt idx="9">
                  <c:v>0.68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0.68</c:v>
                </c:pt>
                <c:pt idx="2">
                  <c:v>#N/A</c:v>
                </c:pt>
                <c:pt idx="3">
                  <c:v>0.56000000000000005</c:v>
                </c:pt>
                <c:pt idx="4">
                  <c:v>#N/A</c:v>
                </c:pt>
                <c:pt idx="5">
                  <c:v>0.38</c:v>
                </c:pt>
                <c:pt idx="6">
                  <c:v>#N/A</c:v>
                </c:pt>
                <c:pt idx="7">
                  <c:v>0.82</c:v>
                </c:pt>
                <c:pt idx="8">
                  <c:v>#N/A</c:v>
                </c:pt>
                <c:pt idx="9">
                  <c:v>0.73</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0.73</c:v>
                </c:pt>
                <c:pt idx="2">
                  <c:v>#N/A</c:v>
                </c:pt>
                <c:pt idx="3">
                  <c:v>0.53</c:v>
                </c:pt>
                <c:pt idx="4">
                  <c:v>#N/A</c:v>
                </c:pt>
                <c:pt idx="5">
                  <c:v>0.48</c:v>
                </c:pt>
                <c:pt idx="6">
                  <c:v>#N/A</c:v>
                </c:pt>
                <c:pt idx="7">
                  <c:v>0.5</c:v>
                </c:pt>
                <c:pt idx="8">
                  <c:v>#N/A</c:v>
                </c:pt>
                <c:pt idx="9">
                  <c:v>0.79</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7.1</c:v>
                </c:pt>
                <c:pt idx="2">
                  <c:v>#N/A</c:v>
                </c:pt>
                <c:pt idx="3">
                  <c:v>8.16</c:v>
                </c:pt>
                <c:pt idx="4">
                  <c:v>#N/A</c:v>
                </c:pt>
                <c:pt idx="5">
                  <c:v>3.65</c:v>
                </c:pt>
                <c:pt idx="6">
                  <c:v>#N/A</c:v>
                </c:pt>
                <c:pt idx="7">
                  <c:v>3.41</c:v>
                </c:pt>
                <c:pt idx="8">
                  <c:v>#N/A</c:v>
                </c:pt>
                <c:pt idx="9">
                  <c:v>4.75</c:v>
                </c:pt>
              </c:numCache>
            </c:numRef>
          </c:val>
          <c:extLst xmlns:c16r2="http://schemas.microsoft.com/office/drawing/2015/06/chart">
            <c:ext xmlns:c16="http://schemas.microsoft.com/office/drawing/2014/chart" uri="{C3380CC4-5D6E-409C-BE32-E72D297353CC}">
              <c16:uniqueId val="{00000009-EDD3-4C01-8FD0-116669D51FDC}"/>
            </c:ext>
          </c:extLst>
        </c:ser>
        <c:overlap val="100"/>
        <c:axId val="147097088"/>
        <c:axId val="147098624"/>
      </c:barChart>
      <c:catAx>
        <c:axId val="147097088"/>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7098624"/>
        <c:crosses val="autoZero"/>
        <c:auto val="1"/>
        <c:lblAlgn val="ctr"/>
        <c:lblOffset val="100"/>
        <c:tickLblSkip val="1"/>
        <c:tickMarkSkip val="1"/>
      </c:catAx>
      <c:valAx>
        <c:axId val="147098624"/>
        <c:scaling>
          <c:orientation val="minMax"/>
        </c:scaling>
        <c:axPos val="l"/>
        <c:majorGridlines>
          <c:spPr>
            <a:ln w="3175">
              <a:solidFill>
                <a:srgbClr val="000000"/>
              </a:solidFill>
              <a:prstDash val="solid"/>
            </a:ln>
          </c:spPr>
        </c:majorGridlines>
        <c:numFmt formatCode="0.0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7097088"/>
        <c:crosses val="autoZero"/>
        <c:crossBetween val="between"/>
      </c:valAx>
      <c:spPr>
        <a:solidFill>
          <a:schemeClr val="bg1"/>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5.6445938365898965E-2"/>
          <c:y val="8.7976539589442848E-2"/>
          <c:w val="0.90356317136843955"/>
          <c:h val="0.63929618768328766"/>
        </c:manualLayout>
      </c:layout>
      <c:barChart>
        <c:barDir val="col"/>
        <c:grouping val="stacked"/>
        <c:ser>
          <c:idx val="0"/>
          <c:order val="0"/>
          <c:tx>
            <c:strRef>
              <c:f>データシート!$A$42</c:f>
              <c:strCache>
                <c:ptCount val="1"/>
                <c:pt idx="0">
                  <c:v>算入公債費等</c:v>
                </c:pt>
              </c:strCache>
            </c:strRef>
          </c:tx>
          <c:spPr>
            <a:solidFill>
              <a:srgbClr val="00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5248</c:v>
                </c:pt>
                <c:pt idx="5">
                  <c:v>5086</c:v>
                </c:pt>
                <c:pt idx="8">
                  <c:v>4975</c:v>
                </c:pt>
                <c:pt idx="11">
                  <c:v>4550</c:v>
                </c:pt>
                <c:pt idx="14">
                  <c:v>4443</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247</c:v>
                </c:pt>
                <c:pt idx="3">
                  <c:v>98</c:v>
                </c:pt>
                <c:pt idx="6">
                  <c:v>156</c:v>
                </c:pt>
                <c:pt idx="9">
                  <c:v>112</c:v>
                </c:pt>
                <c:pt idx="12">
                  <c:v>71</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299</c:v>
                </c:pt>
                <c:pt idx="3">
                  <c:v>204</c:v>
                </c:pt>
                <c:pt idx="6">
                  <c:v>171</c:v>
                </c:pt>
                <c:pt idx="9">
                  <c:v>168</c:v>
                </c:pt>
                <c:pt idx="12">
                  <c:v>149</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1147</c:v>
                </c:pt>
                <c:pt idx="3">
                  <c:v>1030</c:v>
                </c:pt>
                <c:pt idx="6">
                  <c:v>940</c:v>
                </c:pt>
                <c:pt idx="9">
                  <c:v>983</c:v>
                </c:pt>
                <c:pt idx="12">
                  <c:v>1019</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4517</c:v>
                </c:pt>
                <c:pt idx="3">
                  <c:v>4429</c:v>
                </c:pt>
                <c:pt idx="6">
                  <c:v>3979</c:v>
                </c:pt>
                <c:pt idx="9">
                  <c:v>3429</c:v>
                </c:pt>
                <c:pt idx="12">
                  <c:v>3399</c:v>
                </c:pt>
              </c:numCache>
            </c:numRef>
          </c:val>
          <c:extLst xmlns:c16r2="http://schemas.microsoft.com/office/drawing/2015/06/chart">
            <c:ext xmlns:c16="http://schemas.microsoft.com/office/drawing/2014/chart" uri="{C3380CC4-5D6E-409C-BE32-E72D297353CC}">
              <c16:uniqueId val="{00000007-D048-4397-80FC-61A6D00D1AC0}"/>
            </c:ext>
          </c:extLst>
        </c:ser>
        <c:gapWidth val="100"/>
        <c:overlap val="100"/>
        <c:axId val="148211584"/>
        <c:axId val="148221952"/>
      </c:barChart>
      <c:lineChart>
        <c:grouping val="standard"/>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962</c:v>
                </c:pt>
                <c:pt idx="2">
                  <c:v>#N/A</c:v>
                </c:pt>
                <c:pt idx="3">
                  <c:v>#N/A</c:v>
                </c:pt>
                <c:pt idx="4">
                  <c:v>675</c:v>
                </c:pt>
                <c:pt idx="5">
                  <c:v>#N/A</c:v>
                </c:pt>
                <c:pt idx="6">
                  <c:v>#N/A</c:v>
                </c:pt>
                <c:pt idx="7">
                  <c:v>271</c:v>
                </c:pt>
                <c:pt idx="8">
                  <c:v>#N/A</c:v>
                </c:pt>
                <c:pt idx="9">
                  <c:v>#N/A</c:v>
                </c:pt>
                <c:pt idx="10">
                  <c:v>142</c:v>
                </c:pt>
                <c:pt idx="11">
                  <c:v>#N/A</c:v>
                </c:pt>
                <c:pt idx="12">
                  <c:v>#N/A</c:v>
                </c:pt>
                <c:pt idx="13">
                  <c:v>195</c:v>
                </c:pt>
                <c:pt idx="14">
                  <c:v>#N/A</c:v>
                </c:pt>
              </c:numCache>
            </c:numRef>
          </c:val>
          <c:extLst xmlns:c16r2="http://schemas.microsoft.com/office/drawing/2015/06/chart">
            <c:ext xmlns:c16="http://schemas.microsoft.com/office/drawing/2014/chart" uri="{C3380CC4-5D6E-409C-BE32-E72D297353CC}">
              <c16:uniqueId val="{00000008-D048-4397-80FC-61A6D00D1AC0}"/>
            </c:ext>
          </c:extLst>
        </c:ser>
        <c:marker val="1"/>
        <c:axId val="148211584"/>
        <c:axId val="148221952"/>
      </c:lineChart>
      <c:catAx>
        <c:axId val="14821158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8221952"/>
        <c:crosses val="autoZero"/>
        <c:auto val="1"/>
        <c:lblAlgn val="ctr"/>
        <c:lblOffset val="100"/>
        <c:tickLblSkip val="1"/>
        <c:tickMarkSkip val="1"/>
      </c:catAx>
      <c:valAx>
        <c:axId val="148221952"/>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211584"/>
        <c:crosses val="autoZero"/>
        <c:crossBetween val="between"/>
      </c:valAx>
      <c:spPr>
        <a:solidFill>
          <a:srgbClr val="FFFFFF"/>
        </a:solidFill>
        <a:ln w="25400">
          <a:noFill/>
        </a:ln>
      </c:spPr>
    </c:plotArea>
    <c:plotVisOnly val="1"/>
    <c:dispBlanksAs val="zero"/>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lang val="ja-JP"/>
  <c:chart>
    <c:plotArea>
      <c:layout>
        <c:manualLayout>
          <c:layoutTarget val="inner"/>
          <c:xMode val="edge"/>
          <c:yMode val="edge"/>
          <c:x val="8.3469143709508406E-2"/>
          <c:y val="8.6257433093237704E-2"/>
          <c:w val="0.86496884859089995"/>
          <c:h val="0.58918212773855039"/>
        </c:manualLayout>
      </c:layout>
      <c:barChart>
        <c:barDir val="col"/>
        <c:grouping val="stacked"/>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32894</c:v>
                </c:pt>
                <c:pt idx="5">
                  <c:v>32228</c:v>
                </c:pt>
                <c:pt idx="8">
                  <c:v>30884</c:v>
                </c:pt>
                <c:pt idx="11">
                  <c:v>29460</c:v>
                </c:pt>
                <c:pt idx="14">
                  <c:v>27893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11436</c:v>
                </c:pt>
                <c:pt idx="5">
                  <c:v>10022</c:v>
                </c:pt>
                <c:pt idx="8">
                  <c:v>8912</c:v>
                </c:pt>
                <c:pt idx="11">
                  <c:v>7952</c:v>
                </c:pt>
                <c:pt idx="14">
                  <c:v>7897</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7838</c:v>
                </c:pt>
                <c:pt idx="5">
                  <c:v>9045</c:v>
                </c:pt>
                <c:pt idx="8">
                  <c:v>10303</c:v>
                </c:pt>
                <c:pt idx="11">
                  <c:v>11179</c:v>
                </c:pt>
                <c:pt idx="14">
                  <c:v>10394</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32</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6731</c:v>
                </c:pt>
                <c:pt idx="3">
                  <c:v>6235</c:v>
                </c:pt>
                <c:pt idx="6">
                  <c:v>5902</c:v>
                </c:pt>
                <c:pt idx="9">
                  <c:v>5684</c:v>
                </c:pt>
                <c:pt idx="12">
                  <c:v>5674</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1384</c:v>
                </c:pt>
                <c:pt idx="3">
                  <c:v>1369</c:v>
                </c:pt>
                <c:pt idx="6">
                  <c:v>1289</c:v>
                </c:pt>
                <c:pt idx="9">
                  <c:v>1197</c:v>
                </c:pt>
                <c:pt idx="12">
                  <c:v>1067</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6555</c:v>
                </c:pt>
                <c:pt idx="3">
                  <c:v>5781</c:v>
                </c:pt>
                <c:pt idx="6">
                  <c:v>5220</c:v>
                </c:pt>
                <c:pt idx="9">
                  <c:v>4935</c:v>
                </c:pt>
                <c:pt idx="12">
                  <c:v>5155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1137</c:v>
                </c:pt>
                <c:pt idx="3">
                  <c:v>1010</c:v>
                </c:pt>
                <c:pt idx="6">
                  <c:v>872</c:v>
                </c:pt>
                <c:pt idx="9">
                  <c:v>743</c:v>
                </c:pt>
                <c:pt idx="12">
                  <c:v>626</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31924</c:v>
                </c:pt>
                <c:pt idx="3">
                  <c:v>30799</c:v>
                </c:pt>
                <c:pt idx="6">
                  <c:v>29508</c:v>
                </c:pt>
                <c:pt idx="9">
                  <c:v>29087</c:v>
                </c:pt>
                <c:pt idx="12">
                  <c:v>27550</c:v>
                </c:pt>
              </c:numCache>
            </c:numRef>
          </c:val>
          <c:extLst xmlns:c16r2="http://schemas.microsoft.com/office/drawing/2015/06/chart">
            <c:ext xmlns:c16="http://schemas.microsoft.com/office/drawing/2014/chart" uri="{C3380CC4-5D6E-409C-BE32-E72D297353CC}">
              <c16:uniqueId val="{0000000A-C3FC-4354-8776-81C1DCC883B9}"/>
            </c:ext>
          </c:extLst>
        </c:ser>
        <c:gapWidth val="100"/>
        <c:overlap val="100"/>
        <c:axId val="148070784"/>
        <c:axId val="148072320"/>
      </c:barChart>
      <c:lineChart>
        <c:grouping val="standard"/>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extLst xmlns:c16r2="http://schemas.microsoft.com/office/drawing/2015/06/chart">
            <c:ext xmlns:c16="http://schemas.microsoft.com/office/drawing/2014/chart" uri="{C3380CC4-5D6E-409C-BE32-E72D297353CC}">
              <c16:uniqueId val="{0000000B-C3FC-4354-8776-81C1DCC883B9}"/>
            </c:ext>
          </c:extLst>
        </c:ser>
        <c:marker val="1"/>
        <c:axId val="148070784"/>
        <c:axId val="148072320"/>
      </c:lineChart>
      <c:catAx>
        <c:axId val="148070784"/>
        <c:scaling>
          <c:orientation val="minMax"/>
        </c:scaling>
        <c:axPos val="b"/>
        <c:numFmt formatCode="General" sourceLinked="1"/>
        <c:maj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8072320"/>
        <c:crosses val="autoZero"/>
        <c:auto val="1"/>
        <c:lblAlgn val="ctr"/>
        <c:lblOffset val="100"/>
        <c:tickLblSkip val="1"/>
        <c:tickMarkSkip val="1"/>
      </c:catAx>
      <c:valAx>
        <c:axId val="148072320"/>
        <c:scaling>
          <c:orientation val="minMax"/>
        </c:scaling>
        <c:axPos val="l"/>
        <c:majorGridlines>
          <c:spPr>
            <a:ln w="3175">
              <a:solidFill>
                <a:srgbClr val="000000"/>
              </a:solidFill>
              <a:prstDash val="solid"/>
            </a:ln>
          </c:spPr>
        </c:majorGridlines>
        <c:numFmt formatCode="#,##0_ " sourceLinked="0"/>
        <c:majorTickMark val="in"/>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8070784"/>
        <c:crosses val="autoZero"/>
        <c:crossBetween val="between"/>
      </c:valAx>
      <c:spPr>
        <a:solidFill>
          <a:srgbClr val="FFFFFF"/>
        </a:solidFill>
        <a:ln w="25400">
          <a:noFill/>
        </a:ln>
      </c:spPr>
    </c:plotArea>
    <c:plotVisOnly val="1"/>
    <c:dispBlanksAs val="zero"/>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0652093545035606"/>
          <c:y val="4.9232005384860722E-2"/>
          <c:w val="0.84484011943744164"/>
          <c:h val="0.77957208266474864"/>
        </c:manualLayout>
      </c:layout>
      <c:scatterChart>
        <c:scatterStyle val="lineMarker"/>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{C2ECE91E-622D-4DF5-8609-877694C35EEB}</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{9424E4FC-68E4-4C8B-9C6D-6B9BCA6B1BB4}</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{FB669E4E-249A-4AF7-99BB-E605FDDF7FFB}</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2-D65D-4AFE-A0C6-16FFB4B1F805}"/>
                </c:ext>
              </c:extLst>
            </c:dLbl>
            <c:dLbl>
              <c:idx val="3"/>
              <c:tx>
                <c:strRef>
                  <c:f>公会計指標分析・財政指標組合せ分析表!$N$50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{BE2AA8C8-8A14-4E91-B69D-5C9B22E3D031}</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extLst xmlns:c16r2="http://schemas.microsoft.com/office/drawing/2015/06/chart">
                <c:ext xmlns:c15="http://schemas.microsoft.com/office/drawing/2012/chart" uri="{CE6537A1-D6FC-4f65-9D91-7224C49458BB}">
                  <c15:dlblFieldTable>
                    <c15:dlblFTEntry>
                      <c15:txfldGUID>{D29BA8D5-FE26-4D03-B8D5-DC13F2172333}</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{DE0A3176-2DE3-4451-9567-F7656AECE159}</c15:txfldGUID>
                      <c15:f>マスタシート!$K$50</c15:f>
                      <c15:dlblFieldTableCache>
                        <c:ptCount val="1"/>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{DB3CF4EE-947D-47A5-A9E5-1F9992DE3333}</c15:txfldGUID>
                      <c15:f>マスタシート!$L$50</c15:f>
                      <c15:dlblFieldTableCache>
                        <c:ptCount val="1"/>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{B0B0ECA3-9698-4F1A-8E77-8EB7151E77C5}</c15:txfldGUID>
                      <c15:f>マスタシート!$M$50</c15:f>
                      <c15:dlblFieldTableCache>
                        <c:ptCount val="1"/>
                      </c15:dlblFieldTableCache>
                    </c15:dlblFTEntry>
                  </c15:dlblFieldTable>
                  <c15:showDataLabelsRange val="0"/>
                </c:ext>
                <c:ext xmlns:c16="http://schemas.microsoft.com/office/drawing/2014/chart" uri="{C3380CC4-5D6E-409C-BE32-E72D297353CC}">
                  <c16:uniqueId val="{00000008-D65D-4AFE-A0C6-16FFB4B1F805}"/>
                </c:ext>
              </c:extLst>
            </c:dLbl>
            <c:dLbl>
              <c:idx val="3"/>
              <c:tx>
                <c:strRef>
                  <c:f>公会計指標分析・財政指標組合せ分析表!$N$50</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{EFF88260-EE39-4B75-A18B-0FE9BCECFEC0}</c15:txfldGUID>
                      <c15:f>マスタシート!$N$50</c15:f>
                      <c15:dlblFieldTableCache>
                        <c:ptCount val="1"/>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extLst xmlns:c16r2="http://schemas.microsoft.com/office/drawing/2015/06/chart">
                <c:ext xmlns:c15="http://schemas.microsoft.com/office/drawing/2012/chart" uri="{CE6537A1-D6FC-4f65-9D91-7224C49458BB}">
                  <c15:dlblFieldTable>
                    <c15:dlblFTEntry>
                      <c15:txfldGUID>{34C2F6A1-7A1A-4325-A764-29F3365E5D35}</c15:txfldGUID>
                      <c15:f>マスタシート!$O$50</c15:f>
                      <c15:dlblFieldTableCache>
                        <c:ptCount val="1"/>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extLst xmlns:c16r2="http://schemas.microsoft.com/office/drawing/2015/06/chart">
            <c:ext xmlns:c16="http://schemas.microsoft.com/office/drawing/2014/chart" uri="{C3380CC4-5D6E-409C-BE32-E72D297353CC}">
              <c16:uniqueId val="{0000000B-D65D-4AFE-A0C6-16FFB4B1F805}"/>
            </c:ext>
          </c:extLst>
        </c:ser>
        <c:axId val="148028416"/>
        <c:axId val="148694144"/>
      </c:scatterChart>
      <c:valAx>
        <c:axId val="148028416"/>
        <c:scaling>
          <c:orientation val="minMax"/>
        </c:scaling>
        <c:axPos val="b"/>
        <c:title>
          <c:tx>
            <c:rich>
              <a:bodyPr/>
              <a:lstStyle/>
              <a:p>
                <a:pPr>
                  <a:defRPr/>
                </a:pPr>
                <a:r>
                  <a:rPr lang="ja-JP" altLang="en-US" sz="1050" b="0"/>
                  <a:t>有形固定資産減価償却率</a:t>
                </a:r>
              </a:p>
            </c:rich>
          </c:tx>
          <c:layout>
            <c:manualLayout>
              <c:xMode val="edge"/>
              <c:yMode val="edge"/>
              <c:x val="0.41341553300957234"/>
              <c:y val="0.91074637851432461"/>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8694144"/>
        <c:crosses val="autoZero"/>
        <c:crossBetween val="midCat"/>
      </c:valAx>
      <c:valAx>
        <c:axId val="148694144"/>
        <c:scaling>
          <c:orientation val="minMax"/>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48028416"/>
        <c:crosses val="autoZero"/>
        <c:crossBetween val="midCat"/>
      </c:valAx>
      <c:spPr>
        <a:solidFill>
          <a:srgbClr val="E6FFD5"/>
        </a:solidFill>
        <a:ln w="19050">
          <a:solidFill>
            <a:sysClr val="windowText" lastClr="000000"/>
          </a:solidFill>
        </a:ln>
      </c:spPr>
    </c:plotArea>
    <c:plotVisOnly val="1"/>
    <c:dispBlanksAs val="span"/>
  </c:chart>
  <c:spPr>
    <a:noFill/>
    <a:ln>
      <a:noFill/>
    </a:ln>
  </c:sp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ja-JP"/>
  <c:clrMapOvr bg1="lt1" tx1="dk1" bg2="lt2" tx2="dk2" accent1="accent1" accent2="accent2" accent3="accent3" accent4="accent4" accent5="accent5" accent6="accent6" hlink="hlink" folHlink="folHlink"/>
  <c:chart>
    <c:plotArea>
      <c:layout>
        <c:manualLayout>
          <c:layoutTarget val="inner"/>
          <c:xMode val="edge"/>
          <c:yMode val="edge"/>
          <c:x val="0.11133678741593696"/>
          <c:y val="4.7118521949462297E-2"/>
          <c:w val="0.84704431781868661"/>
          <c:h val="0.77933782786955563"/>
        </c:manualLayout>
      </c:layout>
      <c:scatterChart>
        <c:scatterStyle val="lineMarker"/>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{4631AB30-8AF2-4774-9AD3-F927289A326D}</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{1BE199BE-C768-4BD4-9AAA-DE9014C26075}</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{24235B34-0167-4D91-A8EF-E1BCD2DD4688}</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{7766F686-8997-40BA-BE11-58CAEFBD06A2}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extLst xmlns:c16r2="http://schemas.microsoft.com/office/drawing/2015/06/chart">
                <c:ext xmlns:c15="http://schemas.microsoft.com/office/drawing/2012/chart" uri="{CE6537A1-D6FC-4f65-9D91-7224C49458BB}">
                  <c15:dlblFieldTable>
                    <c15:dlblFTEntry>
                      <c15:txfldGUID>{486D203D-4D6C-4DC7-BDB4-AD06145C71E5}</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3.2</c:v>
                </c:pt>
                <c:pt idx="1">
                  <c:v>2.9</c:v>
                </c:pt>
                <c:pt idx="2">
                  <c:v>2.1</c:v>
                </c:pt>
                <c:pt idx="3">
                  <c:v>1.1000000000000001</c:v>
                </c:pt>
                <c:pt idx="4">
                  <c:v>0.6</c:v>
                </c:pt>
              </c:numCache>
            </c:numRef>
          </c:xVal>
          <c:yVal>
            <c:numRef>
              <c:f>公会計指標分析・財政指標組合せ分析表!$K$73:$O$73</c:f>
              <c:numCache>
                <c:formatCode>#,##0.0;"▲ "#,##0.0</c:formatCode>
                <c:ptCount val="5"/>
              </c:numCache>
            </c:numRef>
          </c:yVal>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extLst xmlns:c16r2="http://schemas.microsoft.com/office/drawing/2015/06/chart">
                <c:ext xmlns:c15="http://schemas.microsoft.com/office/drawing/2012/chart" uri="{CE6537A1-D6FC-4f65-9D91-7224C49458BB}">
                  <c15:dlblFieldTable>
                    <c15:dlblFTEntry>
                      <c15:txfldGUID>{92702790-5E60-46E0-9EA3-B515189B173C}</c15:txfldGUID>
                      <c15:f>マスタシート!$K$72</c15:f>
                      <c15:dlblFieldTableCache>
                        <c:ptCount val="1"/>
                      </c15:dlblFieldTableCache>
                    </c15:dlblFTEntry>
                  </c15:dlblFieldTable>
                  <c15:showDataLabelsRange val="0"/>
                </c:ext>
                <c:ext xmlns:c16="http://schemas.microsoft.com/office/drawing/2014/chart" uri="{C3380CC4-5D6E-409C-BE32-E72D297353CC}">
                  <c16:uniqueId val="{00000006-76FE-40FB-9462-AE14C7AF5793}"/>
                </c:ext>
              </c:extLst>
            </c:dLbl>
            <c:dLbl>
              <c:idx val="1"/>
              <c:layout/>
              <c:tx>
                <c:strRef>
                  <c:f>公会計指標分析・財政指標組合せ分析表!$L$72</c:f>
                  <c:strCache>
                    <c:ptCount val="1"/>
                    <c:pt idx="0">
                      <c:v>H25</c:v>
                    </c:pt>
                  </c:strCache>
                </c:strRef>
              </c:tx>
              <c:dLblPos val="t"/>
              <c:extLst xmlns:c16r2="http://schemas.microsoft.com/office/drawing/2015/06/chart">
                <c:ext xmlns:c15="http://schemas.microsoft.com/office/drawing/2012/chart" uri="{CE6537A1-D6FC-4f65-9D91-7224C49458BB}">
                  <c15:dlblFieldTable>
                    <c15:dlblFTEntry>
                      <c15:txfldGUID>{2C8EB5FF-97AE-4BF6-9295-E7F8F7711EF4}</c15:txfldGUID>
                      <c15:f>マスタシート!$L$72</c15:f>
                      <c15:dlblFieldTableCache>
                        <c:ptCount val="1"/>
                      </c15:dlblFieldTableCache>
                    </c15:dlblFTEntry>
                  </c15:dlblFieldTable>
                  <c15:showDataLabelsRange val="0"/>
                </c:ext>
                <c:ext xmlns:c16="http://schemas.microsoft.com/office/drawing/2014/chart" uri="{C3380CC4-5D6E-409C-BE32-E72D297353CC}">
                  <c16:uniqueId val="{00000007-76FE-40FB-9462-AE14C7AF5793}"/>
                </c:ext>
              </c:extLst>
            </c:dLbl>
            <c:dLbl>
              <c:idx val="2"/>
              <c:layout/>
              <c:tx>
                <c:strRef>
                  <c:f>公会計指標分析・財政指標組合せ分析表!$M$72</c:f>
                  <c:strCache>
                    <c:ptCount val="1"/>
                    <c:pt idx="0">
                      <c:v>H26</c:v>
                    </c:pt>
                  </c:strCache>
                </c:strRef>
              </c:tx>
              <c:dLblPos val="t"/>
              <c:extLst xmlns:c16r2="http://schemas.microsoft.com/office/drawing/2015/06/chart">
                <c:ext xmlns:c15="http://schemas.microsoft.com/office/drawing/2012/chart" uri="{CE6537A1-D6FC-4f65-9D91-7224C49458BB}">
                  <c15:dlblFieldTable>
                    <c15:dlblFTEntry>
                      <c15:txfldGUID>{1034824A-777C-493A-9F0D-1F919F1C06AB}</c15:txfldGUID>
                      <c15:f>マスタシート!$M$72</c15:f>
                      <c15:dlblFieldTableCache>
                        <c:ptCount val="1"/>
                      </c15:dlblFieldTableCache>
                    </c15:dlblFTEntry>
                  </c15:dlblFieldTable>
                  <c15:showDataLabelsRange val="0"/>
                </c:ext>
                <c:ext xmlns:c16="http://schemas.microsoft.com/office/drawing/2014/chart" uri="{C3380CC4-5D6E-409C-BE32-E72D297353CC}">
                  <c16:uniqueId val="{00000008-76FE-40FB-9462-AE14C7AF5793}"/>
                </c:ext>
              </c:extLst>
            </c:dLbl>
            <c:dLbl>
              <c:idx val="3"/>
              <c:layout/>
              <c:tx>
                <c:strRef>
                  <c:f>公会計指標分析・財政指標組合せ分析表!$N$72</c:f>
                  <c:strCache>
                    <c:ptCount val="1"/>
                    <c:pt idx="0">
                      <c:v>H27</c:v>
                    </c:pt>
                  </c:strCache>
                </c:strRef>
              </c:tx>
              <c:dLblPos val="t"/>
              <c:extLst xmlns:c16r2="http://schemas.microsoft.com/office/drawing/2015/06/chart">
                <c:ext xmlns:c15="http://schemas.microsoft.com/office/drawing/2012/chart" uri="{CE6537A1-D6FC-4f65-9D91-7224C49458BB}">
                  <c15:dlblFieldTable>
                    <c15:dlblFTEntry>
                      <c15:txfldGUID>{1BB410FB-C2C9-4BFF-B2F8-F10F2FD24172}</c15:txfldGUID>
                      <c15:f>マスタシート!$N$72</c15:f>
                      <c15:dlblFieldTableCache>
                        <c:ptCount val="1"/>
                      </c15:dlblFieldTableCache>
                    </c15:dlblFTEntry>
                  </c15:dlblFieldTable>
                  <c15:showDataLabelsRange val="0"/>
                </c:ext>
                <c:ext xmlns:c16="http://schemas.microsoft.com/office/drawing/2014/chart" uri="{C3380CC4-5D6E-409C-BE32-E72D297353CC}">
                  <c16:uniqueId val="{00000009-76FE-40FB-9462-AE14C7AF5793}"/>
                </c:ext>
              </c:extLst>
            </c:dLbl>
            <c:dLbl>
              <c:idx val="4"/>
              <c:layout/>
              <c:tx>
                <c:strRef>
                  <c:f>公会計指標分析・財政指標組合せ分析表!$O$72</c:f>
                  <c:strCache>
                    <c:ptCount val="1"/>
                    <c:pt idx="0">
                      <c:v>H28</c:v>
                    </c:pt>
                  </c:strCache>
                </c:strRef>
              </c:tx>
              <c:dLblPos val="t"/>
              <c:extLst xmlns:c16r2="http://schemas.microsoft.com/office/drawing/2015/06/chart">
                <c:ext xmlns:c15="http://schemas.microsoft.com/office/drawing/2012/chart" uri="{CE6537A1-D6FC-4f65-9D91-7224C49458BB}">
                  <c15:dlblFieldTable>
                    <c15:dlblFTEntry>
                      <c15:txfldGUID>{E4223206-EBA5-4E7D-A6F9-287CA62DC6BB}</c15:txfldGUID>
                      <c15:f>マスタシート!$O$72</c15:f>
                      <c15:dlblFieldTableCache>
                        <c:ptCount val="1"/>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Val val="1"/>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6.8</c:v>
                </c:pt>
                <c:pt idx="1">
                  <c:v>5.9</c:v>
                </c:pt>
                <c:pt idx="2">
                  <c:v>5.2</c:v>
                </c:pt>
                <c:pt idx="3">
                  <c:v>4.0999999999999996</c:v>
                </c:pt>
                <c:pt idx="4">
                  <c:v>3.6</c:v>
                </c:pt>
              </c:numCache>
            </c:numRef>
          </c:xVal>
          <c:yVal>
            <c:numRef>
              <c:f>公会計指標分析・財政指標組合せ分析表!$K$77:$O$77</c:f>
              <c:numCache>
                <c:formatCode>#,##0.0;"▲ "#,##0.0</c:formatCode>
                <c:ptCount val="5"/>
                <c:pt idx="0">
                  <c:v>42</c:v>
                </c:pt>
                <c:pt idx="1">
                  <c:v>32.6</c:v>
                </c:pt>
                <c:pt idx="2">
                  <c:v>30.5</c:v>
                </c:pt>
                <c:pt idx="3">
                  <c:v>21.2</c:v>
                </c:pt>
                <c:pt idx="4">
                  <c:v>16.600000000000001</c:v>
                </c:pt>
              </c:numCache>
            </c:numRef>
          </c:yVal>
          <c:extLst xmlns:c16r2="http://schemas.microsoft.com/office/drawing/2015/06/chart">
            <c:ext xmlns:c16="http://schemas.microsoft.com/office/drawing/2014/chart" uri="{C3380CC4-5D6E-409C-BE32-E72D297353CC}">
              <c16:uniqueId val="{0000000B-76FE-40FB-9462-AE14C7AF5793}"/>
            </c:ext>
          </c:extLst>
        </c:ser>
        <c:axId val="148261504"/>
        <c:axId val="148701952"/>
      </c:scatterChart>
      <c:valAx>
        <c:axId val="148261504"/>
        <c:scaling>
          <c:orientation val="minMax"/>
          <c:max val="7.1"/>
          <c:min val="3.4"/>
        </c:scaling>
        <c:axPos val="b"/>
        <c:title>
          <c:tx>
            <c:rich>
              <a:bodyPr/>
              <a:lstStyle/>
              <a:p>
                <a:pPr>
                  <a:defRPr/>
                </a:pPr>
                <a:r>
                  <a:rPr lang="ja-JP" altLang="en-US" sz="1050" b="0"/>
                  <a:t>実質公債費比率</a:t>
                </a:r>
              </a:p>
            </c:rich>
          </c:tx>
          <c:layout>
            <c:manualLayout>
              <c:xMode val="edge"/>
              <c:yMode val="edge"/>
              <c:x val="0.46793742437462088"/>
              <c:y val="0.89952858833822247"/>
            </c:manualLayout>
          </c:layout>
        </c:title>
        <c:numFmt formatCode="#,##0.0;&quot;▲ &quot;#,##0.0" sourceLinked="0"/>
        <c:maj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8701952"/>
        <c:crosses val="autoZero"/>
        <c:crossBetween val="midCat"/>
      </c:valAx>
      <c:valAx>
        <c:axId val="148701952"/>
        <c:scaling>
          <c:orientation val="minMax"/>
          <c:max val="47"/>
          <c:min val="13"/>
        </c:scaling>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502E-2"/>
              <c:y val="0.25119654160876925"/>
            </c:manualLayout>
          </c:layout>
        </c:title>
        <c:numFmt formatCode="#,##0.0;" sourceLinked="0"/>
        <c:majorTickMark val="none"/>
        <c:tickLblPos val="low"/>
        <c:spPr>
          <a:ln>
            <a:noFill/>
          </a:ln>
        </c:spPr>
        <c:txPr>
          <a:bodyPr/>
          <a:lstStyle/>
          <a:p>
            <a:pPr>
              <a:defRPr sz="800" baseline="0">
                <a:latin typeface="ＭＳ Ｐゴシック" pitchFamily="50" charset="-128"/>
              </a:defRPr>
            </a:pPr>
            <a:endParaRPr lang="ja-JP"/>
          </a:p>
        </c:txPr>
        <c:crossAx val="148261504"/>
        <c:crosses val="autoZero"/>
        <c:crossBetween val="midCat"/>
      </c:valAx>
      <c:spPr>
        <a:solidFill>
          <a:srgbClr val="E6FFD5"/>
        </a:solidFill>
        <a:ln w="19050">
          <a:solidFill>
            <a:srgbClr val="000000"/>
          </a:solidFill>
        </a:ln>
      </c:spPr>
    </c:plotArea>
    <c:plotVisOnly val="1"/>
    <c:dispBlanksAs val="gap"/>
  </c:chart>
  <c:spPr>
    <a:noFill/>
    <a:ln>
      <a:noFill/>
    </a:ln>
  </c:spPr>
  <c:printSettings>
    <c:headerFooter/>
    <c:pageMargins b="0.75000000000000078" l="0.70000000000000062" r="0.70000000000000062" t="0.75000000000000078" header="0.30000000000000032" footer="0.30000000000000032"/>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fontAlgn="base"/>
          <a:r>
            <a:rPr lang="ja-JP" altLang="ja-JP" sz="1100" b="0" i="0" baseline="0">
              <a:solidFill>
                <a:schemeClr val="dk1"/>
              </a:solidFill>
              <a:latin typeface="+mn-lt"/>
              <a:ea typeface="+mn-ea"/>
              <a:cs typeface="+mn-cs"/>
            </a:rPr>
            <a:t>　平成２８年度の元利償還金は前年度に比べて減少した。公共施設の建設が続いた時期の市債の償還が終えてきたことや、起債借入額を償還元金額以内とした財政規律を設け債務残高の抑制を図ったことが要因である。</a:t>
          </a:r>
          <a:endParaRPr lang="en-US" altLang="ja-JP" sz="1100" b="0" i="0" baseline="0">
            <a:solidFill>
              <a:schemeClr val="dk1"/>
            </a:solidFill>
            <a:latin typeface="+mn-lt"/>
            <a:ea typeface="+mn-ea"/>
            <a:cs typeface="+mn-cs"/>
          </a:endParaRPr>
        </a:p>
        <a:p>
          <a:pPr rtl="0" fontAlgn="base"/>
          <a:r>
            <a:rPr lang="ja-JP" altLang="ja-JP" sz="1100" b="0" i="0" baseline="0">
              <a:solidFill>
                <a:schemeClr val="dk1"/>
              </a:solidFill>
              <a:latin typeface="+mn-lt"/>
              <a:ea typeface="+mn-ea"/>
              <a:cs typeface="+mn-cs"/>
            </a:rPr>
            <a:t>　公営企業債の元利償還金に対する繰入金の増加は、下水道事業特別会計における雨水処理に要する経費（資本費分）の増加に伴い、繰入金が増加したことによるものである。</a:t>
          </a:r>
          <a:endParaRPr lang="en-US" altLang="ja-JP" sz="1100" b="0" i="0" baseline="0">
            <a:solidFill>
              <a:schemeClr val="dk1"/>
            </a:solidFill>
            <a:latin typeface="+mn-lt"/>
            <a:ea typeface="+mn-ea"/>
            <a:cs typeface="+mn-cs"/>
          </a:endParaRPr>
        </a:p>
        <a:p>
          <a:r>
            <a:rPr lang="ja-JP" altLang="ja-JP" sz="1100" b="0" i="0" baseline="0">
              <a:solidFill>
                <a:schemeClr val="dk1"/>
              </a:solidFill>
              <a:latin typeface="+mn-lt"/>
              <a:ea typeface="+mn-ea"/>
              <a:cs typeface="+mn-cs"/>
            </a:rPr>
            <a:t>　債務負担行為に基づく支出額の減少については、土地開発公社が先行取得した用地の買い戻しが減少したことが主な要因である。</a:t>
          </a:r>
          <a:endParaRPr kumimoji="1" lang="ja-JP" altLang="ja-JP" sz="1100">
            <a:solidFill>
              <a:schemeClr val="dk1"/>
            </a:solidFill>
            <a:latin typeface="+mn-lt"/>
            <a:ea typeface="+mn-ea"/>
            <a:cs typeface="+mn-cs"/>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一般会計等に係る地方債の現在高は、新たな市債の借入額を償還元金以内とする財政規律を堅持していることにより、毎年度減少している。</a:t>
          </a:r>
          <a:endParaRPr lang="en-US" altLang="ja-JP" sz="1100" b="0" i="0" baseline="0">
            <a:solidFill>
              <a:schemeClr val="dk1"/>
            </a:solidFill>
            <a:latin typeface="+mn-lt"/>
            <a:ea typeface="+mn-ea"/>
            <a:cs typeface="+mn-cs"/>
          </a:endParaRPr>
        </a:p>
        <a:p>
          <a:r>
            <a:rPr lang="ja-JP" altLang="en-US" sz="1100" b="0" i="0" baseline="0">
              <a:solidFill>
                <a:schemeClr val="dk1"/>
              </a:solidFill>
              <a:latin typeface="+mn-lt"/>
              <a:ea typeface="+mn-ea"/>
              <a:cs typeface="+mn-cs"/>
            </a:rPr>
            <a:t>　公営企業債等繰入見込額の増は、下水道事業特別会計において、準元金償還金が増になったことに伴う繰出しの増によるものである。</a:t>
          </a:r>
          <a:r>
            <a:rPr kumimoji="1" lang="ja-JP" altLang="ja-JP" sz="1100" b="0" i="0" baseline="0">
              <a:solidFill>
                <a:schemeClr val="dk1"/>
              </a:solidFill>
              <a:latin typeface="+mn-lt"/>
              <a:ea typeface="+mn-ea"/>
              <a:cs typeface="+mn-cs"/>
            </a:rPr>
            <a:t>今後も下水道管の更新費用の増に伴い</a:t>
          </a:r>
          <a:r>
            <a:rPr kumimoji="1" lang="ja-JP" altLang="en-US" sz="1100" b="0" i="0" baseline="0">
              <a:solidFill>
                <a:schemeClr val="dk1"/>
              </a:solidFill>
              <a:latin typeface="+mn-lt"/>
              <a:ea typeface="+mn-ea"/>
              <a:cs typeface="+mn-cs"/>
            </a:rPr>
            <a:t>、</a:t>
          </a:r>
          <a:r>
            <a:rPr kumimoji="1" lang="ja-JP" altLang="ja-JP" sz="1100" b="0" i="0" baseline="0">
              <a:solidFill>
                <a:schemeClr val="dk1"/>
              </a:solidFill>
              <a:latin typeface="+mn-lt"/>
              <a:ea typeface="+mn-ea"/>
              <a:cs typeface="+mn-cs"/>
            </a:rPr>
            <a:t>増加が見込まれている。</a:t>
          </a:r>
          <a:endParaRPr kumimoji="1" lang="en-US" altLang="ja-JP" sz="1100" b="0" i="0" baseline="0">
            <a:solidFill>
              <a:schemeClr val="dk1"/>
            </a:solidFill>
            <a:latin typeface="+mn-lt"/>
            <a:ea typeface="+mn-ea"/>
            <a:cs typeface="+mn-cs"/>
          </a:endParaRPr>
        </a:p>
        <a:p>
          <a:r>
            <a:rPr kumimoji="1" lang="ja-JP" altLang="en-US" sz="1100" b="0" i="0" baseline="0">
              <a:solidFill>
                <a:schemeClr val="dk1"/>
              </a:solidFill>
              <a:latin typeface="+mn-lt"/>
              <a:ea typeface="+mn-ea"/>
              <a:cs typeface="+mn-cs"/>
            </a:rPr>
            <a:t>　また、充当可能財源である基金については、平成２８年度中の取崩しが多くなってしまい、残高が減少した。近年の歳入・歳出のバランスから考えると短期間での回復は困難であることから、少しでも財源に余裕ができれば積極的に基金を積み立てていくことが肝要と思われる。</a:t>
          </a:r>
          <a:endParaRPr kumimoji="1" lang="en-US" altLang="ja-JP" sz="1100" b="0" i="0" baseline="0">
            <a:solidFill>
              <a:schemeClr val="dk1"/>
            </a:solidFill>
            <a:latin typeface="ＭＳ ゴシック" pitchFamily="49" charset="-128"/>
            <a:ea typeface="ＭＳ ゴシック" pitchFamily="49" charset="-128"/>
            <a:cs typeface="+mn-cs"/>
          </a:endParaRPr>
        </a:p>
        <a:p>
          <a:endParaRPr kumimoji="1" lang="en-US" altLang="ja-JP" sz="1100" b="0" i="0" baseline="0">
            <a:solidFill>
              <a:schemeClr val="dk1"/>
            </a:solidFill>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東京都小平市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189,885
185,324
20.51
63,172,051
61,529,066
1,642,308
34,508,583
27,549,964</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債務償還可能年数は総務省で算出式を精査中であり、平成</a:t>
          </a:r>
          <a:r>
            <a:rPr kumimoji="1" lang="en-US" altLang="ja-JP" sz="1100">
              <a:latin typeface="ＭＳ Ｐゴシック"/>
            </a:rPr>
            <a:t>29</a:t>
          </a:r>
          <a:r>
            <a:rPr kumimoji="1" lang="ja-JP" altLang="en-US" sz="1100">
              <a:latin typeface="ＭＳ Ｐゴシック"/>
            </a:rPr>
            <a:t>年度より公表する</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東京都小平市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189,885
185,324
20.51
63,172,051
61,529,066
1,642,308
34,508,583
27,549,964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東京都小平市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189,885
185,324
20.51
63,172,051
61,529,066
1,642,308
34,508,583
27,549,964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xmlns="">
              <a:solidFill>
                <a:schemeClr val="bg1"/>
              </a:solidFill>
            </a14:hiddenFill>
          </a:ext>
          <a:ext uri="{91240B29-F687-4F45-9708-019B960494DF}">
            <a14:hiddenLine xmlns:a14="http://schemas.microsoft.com/office/drawing/2010/main" xmlns=""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xmlns=""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東京都小平市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189,885
185,324
20.51
63,172,051
61,529,066
1,642,308
34,508,583
27,549,964</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[0.98]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0.76</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100" b="0" i="0" baseline="0">
              <a:solidFill>
                <a:schemeClr val="dk1"/>
              </a:solidFill>
              <a:latin typeface="+mn-lt"/>
              <a:ea typeface="+mn-ea"/>
              <a:cs typeface="+mn-cs"/>
            </a:rPr>
            <a:t>　</a:t>
          </a:r>
          <a:r>
            <a:rPr lang="ja-JP" altLang="ja-JP" sz="1100" b="0" i="0" baseline="0">
              <a:solidFill>
                <a:sysClr val="windowText" lastClr="000000"/>
              </a:solidFill>
              <a:latin typeface="+mn-lt"/>
              <a:ea typeface="+mn-ea"/>
              <a:cs typeface="+mn-cs"/>
            </a:rPr>
            <a:t>基準財政収入額は、</a:t>
          </a:r>
          <a:r>
            <a:rPr lang="ja-JP" altLang="en-US" sz="1100" b="0" i="0" baseline="0">
              <a:solidFill>
                <a:sysClr val="windowText" lastClr="000000"/>
              </a:solidFill>
              <a:latin typeface="+mn-lt"/>
              <a:ea typeface="+mn-ea"/>
              <a:cs typeface="+mn-cs"/>
            </a:rPr>
            <a:t>消費拡大</a:t>
          </a:r>
          <a:r>
            <a:rPr lang="ja-JP" altLang="ja-JP" sz="1100">
              <a:solidFill>
                <a:sysClr val="windowText" lastClr="000000"/>
              </a:solidFill>
              <a:latin typeface="+mn-lt"/>
              <a:ea typeface="+mn-ea"/>
              <a:cs typeface="+mn-cs"/>
            </a:rPr>
            <a:t>に伴う地方消費税交付金の増、</a:t>
          </a:r>
          <a:r>
            <a:rPr lang="ja-JP" altLang="ja-JP" sz="1100">
              <a:solidFill>
                <a:schemeClr val="dk1"/>
              </a:solidFill>
              <a:latin typeface="+mn-lt"/>
              <a:ea typeface="+mn-ea"/>
              <a:cs typeface="+mn-cs"/>
            </a:rPr>
            <a:t>平均総所得金額及び譲渡所得の増</a:t>
          </a:r>
          <a:r>
            <a:rPr lang="ja-JP" altLang="en-US" sz="1100">
              <a:solidFill>
                <a:schemeClr val="dk1"/>
              </a:solidFill>
              <a:latin typeface="+mn-lt"/>
              <a:ea typeface="+mn-ea"/>
              <a:cs typeface="+mn-cs"/>
            </a:rPr>
            <a:t>に伴う</a:t>
          </a:r>
          <a:r>
            <a:rPr lang="ja-JP" altLang="en-US" sz="1100">
              <a:solidFill>
                <a:sysClr val="windowText" lastClr="000000"/>
              </a:solidFill>
              <a:latin typeface="+mn-lt"/>
              <a:ea typeface="+mn-ea"/>
              <a:cs typeface="+mn-cs"/>
            </a:rPr>
            <a:t>市町村民税所得割の増</a:t>
          </a:r>
          <a:r>
            <a:rPr lang="ja-JP" altLang="ja-JP" sz="1100" b="0" i="0" baseline="0">
              <a:solidFill>
                <a:sysClr val="windowText" lastClr="000000"/>
              </a:solidFill>
              <a:latin typeface="+mn-lt"/>
              <a:ea typeface="+mn-ea"/>
              <a:cs typeface="+mn-cs"/>
            </a:rPr>
            <a:t>などにより、全体で</a:t>
          </a:r>
          <a:r>
            <a:rPr lang="ja-JP" altLang="en-US" sz="1100" b="0" i="0" baseline="0">
              <a:solidFill>
                <a:sysClr val="windowText" lastClr="000000"/>
              </a:solidFill>
              <a:latin typeface="+mn-lt"/>
              <a:ea typeface="+mn-ea"/>
              <a:cs typeface="+mn-cs"/>
            </a:rPr>
            <a:t>１</a:t>
          </a:r>
          <a:r>
            <a:rPr lang="ja-JP" altLang="ja-JP" sz="1100" b="0" i="0" baseline="0">
              <a:solidFill>
                <a:sysClr val="windowText" lastClr="000000"/>
              </a:solidFill>
              <a:latin typeface="+mn-lt"/>
              <a:ea typeface="+mn-ea"/>
              <a:cs typeface="+mn-cs"/>
            </a:rPr>
            <a:t>．</a:t>
          </a:r>
          <a:r>
            <a:rPr lang="ja-JP" altLang="en-US" sz="1100" b="0" i="0" baseline="0">
              <a:solidFill>
                <a:sysClr val="windowText" lastClr="000000"/>
              </a:solidFill>
              <a:latin typeface="+mn-lt"/>
              <a:ea typeface="+mn-ea"/>
              <a:cs typeface="+mn-cs"/>
            </a:rPr>
            <a:t>７</a:t>
          </a:r>
          <a:r>
            <a:rPr lang="ja-JP" altLang="ja-JP" sz="1100" b="0" i="0" baseline="0">
              <a:solidFill>
                <a:sysClr val="windowText" lastClr="000000"/>
              </a:solidFill>
              <a:latin typeface="+mn-lt"/>
              <a:ea typeface="+mn-ea"/>
              <a:cs typeface="+mn-cs"/>
            </a:rPr>
            <a:t>％の増額となった。</a:t>
          </a:r>
          <a:endParaRPr lang="en-US" altLang="ja-JP" sz="1100" b="0" i="0" baseline="0">
            <a:solidFill>
              <a:sysClr val="windowText" lastClr="000000"/>
            </a:solidFill>
            <a:latin typeface="+mn-lt"/>
            <a:ea typeface="+mn-ea"/>
            <a:cs typeface="+mn-cs"/>
          </a:endParaRPr>
        </a:p>
        <a:p>
          <a:pPr rtl="0"/>
          <a:r>
            <a:rPr lang="ja-JP" altLang="ja-JP" sz="1100" b="0" i="0" baseline="0">
              <a:solidFill>
                <a:srgbClr val="FF0000"/>
              </a:solidFill>
              <a:latin typeface="+mn-lt"/>
              <a:ea typeface="+mn-ea"/>
              <a:cs typeface="+mn-cs"/>
            </a:rPr>
            <a:t>　</a:t>
          </a:r>
          <a:r>
            <a:rPr lang="ja-JP" altLang="ja-JP" sz="1100" b="0" i="0" baseline="0">
              <a:solidFill>
                <a:sysClr val="windowText" lastClr="000000"/>
              </a:solidFill>
              <a:latin typeface="+mn-lt"/>
              <a:ea typeface="+mn-ea"/>
              <a:cs typeface="+mn-cs"/>
            </a:rPr>
            <a:t>基準財政需要額は</a:t>
          </a:r>
          <a:r>
            <a:rPr lang="ja-JP" altLang="en-US" sz="1100" b="0" i="0" baseline="0">
              <a:solidFill>
                <a:sysClr val="windowText" lastClr="000000"/>
              </a:solidFill>
              <a:latin typeface="+mn-lt"/>
              <a:ea typeface="+mn-ea"/>
              <a:cs typeface="+mn-cs"/>
            </a:rPr>
            <a:t>、</a:t>
          </a:r>
          <a:r>
            <a:rPr lang="ja-JP" altLang="ja-JP" sz="1100">
              <a:solidFill>
                <a:schemeClr val="dk1"/>
              </a:solidFill>
              <a:latin typeface="+mn-lt"/>
              <a:ea typeface="+mn-ea"/>
              <a:cs typeface="+mn-cs"/>
            </a:rPr>
            <a:t>平成</a:t>
          </a:r>
          <a:r>
            <a:rPr lang="ja-JP" altLang="en-US" sz="1100">
              <a:solidFill>
                <a:schemeClr val="dk1"/>
              </a:solidFill>
              <a:latin typeface="+mn-lt"/>
              <a:ea typeface="+mn-ea"/>
              <a:cs typeface="+mn-cs"/>
            </a:rPr>
            <a:t>２７</a:t>
          </a:r>
          <a:r>
            <a:rPr lang="ja-JP" altLang="ja-JP" sz="1100">
              <a:solidFill>
                <a:schemeClr val="dk1"/>
              </a:solidFill>
              <a:latin typeface="+mn-lt"/>
              <a:ea typeface="+mn-ea"/>
              <a:cs typeface="+mn-cs"/>
            </a:rPr>
            <a:t>年度償還費の発生</a:t>
          </a:r>
          <a:r>
            <a:rPr lang="ja-JP" altLang="en-US" sz="1100">
              <a:solidFill>
                <a:schemeClr val="dk1"/>
              </a:solidFill>
              <a:latin typeface="+mn-lt"/>
              <a:ea typeface="+mn-ea"/>
              <a:cs typeface="+mn-cs"/>
            </a:rPr>
            <a:t>に伴う</a:t>
          </a:r>
          <a:r>
            <a:rPr lang="ja-JP" altLang="ja-JP" sz="1100">
              <a:solidFill>
                <a:schemeClr val="dk1"/>
              </a:solidFill>
              <a:latin typeface="+mn-lt"/>
              <a:ea typeface="+mn-ea"/>
              <a:cs typeface="+mn-cs"/>
            </a:rPr>
            <a:t>臨時財政対策債償還費の増、補正係数の増によ</a:t>
          </a:r>
          <a:r>
            <a:rPr lang="ja-JP" altLang="en-US" sz="1100">
              <a:solidFill>
                <a:schemeClr val="dk1"/>
              </a:solidFill>
              <a:latin typeface="+mn-lt"/>
              <a:ea typeface="+mn-ea"/>
              <a:cs typeface="+mn-cs"/>
            </a:rPr>
            <a:t>る</a:t>
          </a:r>
          <a:r>
            <a:rPr lang="ja-JP" altLang="ja-JP" sz="1100">
              <a:solidFill>
                <a:schemeClr val="dk1"/>
              </a:solidFill>
              <a:latin typeface="+mn-lt"/>
              <a:ea typeface="+mn-ea"/>
              <a:cs typeface="+mn-cs"/>
            </a:rPr>
            <a:t>生活保護費</a:t>
          </a:r>
          <a:r>
            <a:rPr lang="ja-JP" altLang="ja-JP" sz="1100">
              <a:solidFill>
                <a:sysClr val="windowText" lastClr="000000"/>
              </a:solidFill>
              <a:latin typeface="+mn-lt"/>
              <a:ea typeface="+mn-ea"/>
              <a:cs typeface="+mn-cs"/>
            </a:rPr>
            <a:t>の増</a:t>
          </a:r>
          <a:r>
            <a:rPr lang="ja-JP" altLang="ja-JP" sz="1100" b="0" i="0" baseline="0">
              <a:solidFill>
                <a:sysClr val="windowText" lastClr="000000"/>
              </a:solidFill>
              <a:latin typeface="+mn-lt"/>
              <a:ea typeface="+mn-ea"/>
              <a:cs typeface="+mn-cs"/>
            </a:rPr>
            <a:t>などの影響により、全体で</a:t>
          </a:r>
          <a:r>
            <a:rPr lang="ja-JP" altLang="en-US" sz="1100" b="0" i="0" baseline="0">
              <a:solidFill>
                <a:sysClr val="windowText" lastClr="000000"/>
              </a:solidFill>
              <a:latin typeface="+mn-lt"/>
              <a:ea typeface="+mn-ea"/>
              <a:cs typeface="+mn-cs"/>
            </a:rPr>
            <a:t>１</a:t>
          </a:r>
          <a:r>
            <a:rPr lang="ja-JP" altLang="ja-JP" sz="1100" b="0" i="0" baseline="0">
              <a:solidFill>
                <a:sysClr val="windowText" lastClr="000000"/>
              </a:solidFill>
              <a:latin typeface="+mn-lt"/>
              <a:ea typeface="+mn-ea"/>
              <a:cs typeface="+mn-cs"/>
            </a:rPr>
            <a:t>．</a:t>
          </a:r>
          <a:r>
            <a:rPr lang="ja-JP" altLang="en-US" sz="1100" b="0" i="0" baseline="0">
              <a:solidFill>
                <a:sysClr val="windowText" lastClr="000000"/>
              </a:solidFill>
              <a:latin typeface="+mn-lt"/>
              <a:ea typeface="+mn-ea"/>
              <a:cs typeface="+mn-cs"/>
            </a:rPr>
            <a:t>１</a:t>
          </a:r>
          <a:r>
            <a:rPr lang="ja-JP" altLang="ja-JP" sz="1100" b="0" i="0" baseline="0">
              <a:solidFill>
                <a:sysClr val="windowText" lastClr="000000"/>
              </a:solidFill>
              <a:latin typeface="+mn-lt"/>
              <a:ea typeface="+mn-ea"/>
              <a:cs typeface="+mn-cs"/>
            </a:rPr>
            <a:t>％の増額となった。</a:t>
          </a:r>
          <a:endParaRPr lang="ja-JP" altLang="ja-JP" sz="1100">
            <a:solidFill>
              <a:sysClr val="windowText" lastClr="000000"/>
            </a:solidFill>
            <a:latin typeface="+mn-lt"/>
            <a:ea typeface="+mn-ea"/>
            <a:cs typeface="+mn-cs"/>
          </a:endParaRPr>
        </a:p>
        <a:p>
          <a:r>
            <a:rPr lang="ja-JP" altLang="ja-JP" sz="1100" b="0" i="0" baseline="0">
              <a:solidFill>
                <a:srgbClr val="FF0000"/>
              </a:solidFill>
              <a:latin typeface="+mn-lt"/>
              <a:ea typeface="+mn-ea"/>
              <a:cs typeface="+mn-cs"/>
            </a:rPr>
            <a:t>   </a:t>
          </a:r>
          <a:r>
            <a:rPr lang="ja-JP" altLang="ja-JP" sz="1100" b="0" i="0" baseline="0">
              <a:solidFill>
                <a:sysClr val="windowText" lastClr="000000"/>
              </a:solidFill>
              <a:latin typeface="+mn-lt"/>
              <a:ea typeface="+mn-ea"/>
              <a:cs typeface="+mn-cs"/>
            </a:rPr>
            <a:t>この結果、平成２</a:t>
          </a:r>
          <a:r>
            <a:rPr lang="ja-JP" altLang="en-US" sz="1100" b="0" i="0" baseline="0">
              <a:solidFill>
                <a:sysClr val="windowText" lastClr="000000"/>
              </a:solidFill>
              <a:latin typeface="+mn-lt"/>
              <a:ea typeface="+mn-ea"/>
              <a:cs typeface="+mn-cs"/>
            </a:rPr>
            <a:t>８</a:t>
          </a:r>
          <a:r>
            <a:rPr lang="ja-JP" altLang="ja-JP" sz="1100" b="0" i="0" baseline="0">
              <a:solidFill>
                <a:sysClr val="windowText" lastClr="000000"/>
              </a:solidFill>
              <a:latin typeface="+mn-lt"/>
              <a:ea typeface="+mn-ea"/>
              <a:cs typeface="+mn-cs"/>
            </a:rPr>
            <a:t>年度の財政力指数（単年度）は前年度</a:t>
          </a:r>
          <a:r>
            <a:rPr lang="ja-JP" altLang="en-US" sz="1100" b="0" i="0" baseline="0">
              <a:solidFill>
                <a:sysClr val="windowText" lastClr="000000"/>
              </a:solidFill>
              <a:latin typeface="+mn-lt"/>
              <a:ea typeface="+mn-ea"/>
              <a:cs typeface="+mn-cs"/>
            </a:rPr>
            <a:t>と同</a:t>
          </a:r>
          <a:r>
            <a:rPr lang="ja-JP" altLang="ja-JP" sz="1100" b="0" i="0" baseline="0">
              <a:solidFill>
                <a:sysClr val="windowText" lastClr="000000"/>
              </a:solidFill>
              <a:latin typeface="+mn-lt"/>
              <a:ea typeface="+mn-ea"/>
              <a:cs typeface="+mn-cs"/>
            </a:rPr>
            <a:t>ポイント</a:t>
          </a:r>
          <a:r>
            <a:rPr lang="ja-JP" altLang="en-US" sz="1100" b="0" i="0" baseline="0">
              <a:solidFill>
                <a:sysClr val="windowText" lastClr="000000"/>
              </a:solidFill>
              <a:latin typeface="+mn-lt"/>
              <a:ea typeface="+mn-ea"/>
              <a:cs typeface="+mn-cs"/>
            </a:rPr>
            <a:t>とな</a:t>
          </a:r>
          <a:r>
            <a:rPr lang="ja-JP" altLang="ja-JP" sz="1100" b="0" i="0" baseline="0">
              <a:solidFill>
                <a:sysClr val="windowText" lastClr="000000"/>
              </a:solidFill>
              <a:latin typeface="+mn-lt"/>
              <a:ea typeface="+mn-ea"/>
              <a:cs typeface="+mn-cs"/>
            </a:rPr>
            <a:t>り、３か年平均は前年度を０．０</a:t>
          </a:r>
          <a:r>
            <a:rPr lang="ja-JP" altLang="en-US" sz="1100" b="0" i="0" baseline="0">
              <a:solidFill>
                <a:sysClr val="windowText" lastClr="000000"/>
              </a:solidFill>
              <a:latin typeface="+mn-lt"/>
              <a:ea typeface="+mn-ea"/>
              <a:cs typeface="+mn-cs"/>
            </a:rPr>
            <a:t>１</a:t>
          </a:r>
          <a:r>
            <a:rPr lang="ja-JP" altLang="ja-JP" sz="1100" b="0" i="0" baseline="0">
              <a:solidFill>
                <a:sysClr val="windowText" lastClr="000000"/>
              </a:solidFill>
              <a:latin typeface="+mn-lt"/>
              <a:ea typeface="+mn-ea"/>
              <a:cs typeface="+mn-cs"/>
            </a:rPr>
            <a:t>ポイント上回る０．９</a:t>
          </a:r>
          <a:r>
            <a:rPr lang="ja-JP" altLang="en-US" sz="1100" b="0" i="0" baseline="0">
              <a:solidFill>
                <a:sysClr val="windowText" lastClr="000000"/>
              </a:solidFill>
              <a:latin typeface="+mn-lt"/>
              <a:ea typeface="+mn-ea"/>
              <a:cs typeface="+mn-cs"/>
            </a:rPr>
            <a:t>８</a:t>
          </a:r>
          <a:r>
            <a:rPr lang="ja-JP" altLang="ja-JP" sz="1100" b="0" i="0" baseline="0">
              <a:solidFill>
                <a:sysClr val="windowText" lastClr="000000"/>
              </a:solidFill>
              <a:latin typeface="+mn-lt"/>
              <a:ea typeface="+mn-ea"/>
              <a:cs typeface="+mn-cs"/>
            </a:rPr>
            <a:t>となった。</a:t>
          </a:r>
          <a:endParaRPr kumimoji="1" lang="ja-JP" altLang="ja-JP" sz="1100">
            <a:solidFill>
              <a:sysClr val="windowText" lastClr="000000"/>
            </a:solidFill>
            <a:latin typeface="+mn-lt"/>
            <a:ea typeface="+mn-ea"/>
            <a:cs typeface="+mn-cs"/>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44</xdr:row>
      <xdr:rowOff>44450</xdr:rowOff>
    </xdr:to>
    <xdr:cxnSp macro="">
      <xdr:nvCxnSpPr>
        <xdr:cNvPr id="63" name="直線コネクタ 62"/>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0.45</a:t>
          </a:r>
          <a:endParaRPr kumimoji="1" lang="ja-JP" altLang="en-US" sz="1000" b="1">
            <a:latin typeface="ＭＳ Ｐゴシック"/>
          </a:endParaRPr>
        </a:p>
      </xdr:txBody>
    </xdr:sp>
    <xdr:clientData/>
  </xdr:oneCellAnchor>
  <xdr:twoCellAnchor>
    <xdr:from>
      <xdr:col>7</xdr:col>
      <xdr:colOff>63500</xdr:colOff>
      <xdr:row>44</xdr:row>
      <xdr:rowOff>44450</xdr:rowOff>
    </xdr:from>
    <xdr:to>
      <xdr:col>7</xdr:col>
      <xdr:colOff>241300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40</xdr:row>
      <xdr:rowOff>19755</xdr:rowOff>
    </xdr:from>
    <xdr:to>
      <xdr:col>7</xdr:col>
      <xdr:colOff>152400</xdr:colOff>
      <xdr:row>40</xdr:row>
      <xdr:rowOff>33161</xdr:rowOff>
    </xdr:to>
    <xdr:cxnSp macro="">
      <xdr:nvCxnSpPr>
        <xdr:cNvPr id="68" name="直線コネクタ 67"/>
        <xdr:cNvCxnSpPr/>
      </xdr:nvCxnSpPr>
      <xdr:spPr>
        <a:xfrm flipV="1">
          <a:off x="4114800" y="6877755"/>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40</xdr:row>
      <xdr:rowOff>48277</xdr:rowOff>
    </xdr:from>
    <xdr:ext cx="762000" cy="259045"/>
    <xdr:sp macro="" textlink="">
      <xdr:nvSpPr>
        <xdr:cNvPr id="69" name="財政力平均値テキスト"/>
        <xdr:cNvSpPr txBox="1"/>
      </xdr:nvSpPr>
      <xdr:spPr>
        <a:xfrm>
          <a:off x="5041900" y="690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0.90</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76200</xdr:rowOff>
    </xdr:from>
    <xdr:to>
      <xdr:col>7</xdr:col>
      <xdr:colOff>203200</xdr:colOff>
      <xdr:row>41</xdr:row>
      <xdr:rowOff>6350</xdr:rowOff>
    </xdr:to>
    <xdr:sp macro="" textlink="">
      <xdr:nvSpPr>
        <xdr:cNvPr id="70" name="フローチャート : 判断 69"/>
        <xdr:cNvSpPr/>
      </xdr:nvSpPr>
      <xdr:spPr>
        <a:xfrm>
          <a:off x="4902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40</xdr:row>
      <xdr:rowOff>33161</xdr:rowOff>
    </xdr:from>
    <xdr:to>
      <xdr:col>6</xdr:col>
      <xdr:colOff>0</xdr:colOff>
      <xdr:row>40</xdr:row>
      <xdr:rowOff>59972</xdr:rowOff>
    </xdr:to>
    <xdr:cxnSp macro="">
      <xdr:nvCxnSpPr>
        <xdr:cNvPr id="71" name="直線コネクタ 70"/>
        <xdr:cNvCxnSpPr/>
      </xdr:nvCxnSpPr>
      <xdr:spPr>
        <a:xfrm flipV="1">
          <a:off x="3225800" y="68911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71560</xdr:rowOff>
    </xdr:from>
    <xdr:ext cx="736600" cy="259045"/>
    <xdr:sp macro="" textlink="">
      <xdr:nvSpPr>
        <xdr:cNvPr id="73" name="テキスト ボックス 72"/>
        <xdr:cNvSpPr txBox="1"/>
      </xdr:nvSpPr>
      <xdr:spPr>
        <a:xfrm>
          <a:off x="3733800" y="710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0.84</a:t>
          </a:r>
          <a:endParaRPr kumimoji="1" lang="ja-JP" altLang="en-US" sz="1000" b="1">
            <a:solidFill>
              <a:srgbClr val="000080"/>
            </a:solidFill>
            <a:latin typeface="ＭＳ Ｐゴシック"/>
          </a:endParaRPr>
        </a:p>
      </xdr:txBody>
    </xdr:sp>
    <xdr:clientData/>
  </xdr:oneCellAnchor>
  <xdr:twoCellAnchor>
    <xdr:from>
      <xdr:col>3</xdr:col>
      <xdr:colOff>279400</xdr:colOff>
      <xdr:row>40</xdr:row>
      <xdr:rowOff>59972</xdr:rowOff>
    </xdr:from>
    <xdr:to>
      <xdr:col>4</xdr:col>
      <xdr:colOff>482600</xdr:colOff>
      <xdr:row>40</xdr:row>
      <xdr:rowOff>73378</xdr:rowOff>
    </xdr:to>
    <xdr:cxnSp macro="">
      <xdr:nvCxnSpPr>
        <xdr:cNvPr id="74" name="直線コネクタ 73"/>
        <xdr:cNvCxnSpPr/>
      </xdr:nvCxnSpPr>
      <xdr:spPr>
        <a:xfrm flipV="1">
          <a:off x="2336800" y="69179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11995</xdr:rowOff>
    </xdr:from>
    <xdr:to>
      <xdr:col>4</xdr:col>
      <xdr:colOff>533400</xdr:colOff>
      <xdr:row>41</xdr:row>
      <xdr:rowOff>113595</xdr:rowOff>
    </xdr:to>
    <xdr:sp macro="" textlink="">
      <xdr:nvSpPr>
        <xdr:cNvPr id="75" name="フローチャート : 判断 74"/>
        <xdr:cNvSpPr/>
      </xdr:nvSpPr>
      <xdr:spPr>
        <a:xfrm>
          <a:off x="3175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98372</xdr:rowOff>
    </xdr:from>
    <xdr:ext cx="762000" cy="259045"/>
    <xdr:sp macro="" textlink="">
      <xdr:nvSpPr>
        <xdr:cNvPr id="76" name="テキスト ボックス 75"/>
        <xdr:cNvSpPr txBox="1"/>
      </xdr:nvSpPr>
      <xdr:spPr>
        <a:xfrm>
          <a:off x="2844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76200</xdr:colOff>
      <xdr:row>40</xdr:row>
      <xdr:rowOff>73378</xdr:rowOff>
    </xdr:from>
    <xdr:to>
      <xdr:col>3</xdr:col>
      <xdr:colOff>279400</xdr:colOff>
      <xdr:row>40</xdr:row>
      <xdr:rowOff>73378</xdr:rowOff>
    </xdr:to>
    <xdr:cxnSp macro="">
      <xdr:nvCxnSpPr>
        <xdr:cNvPr id="77" name="直線コネクタ 76"/>
        <xdr:cNvCxnSpPr/>
      </xdr:nvCxnSpPr>
      <xdr:spPr>
        <a:xfrm>
          <a:off x="1447800" y="69313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11995</xdr:rowOff>
    </xdr:from>
    <xdr:to>
      <xdr:col>3</xdr:col>
      <xdr:colOff>330200</xdr:colOff>
      <xdr:row>41</xdr:row>
      <xdr:rowOff>113595</xdr:rowOff>
    </xdr:to>
    <xdr:sp macro="" textlink="">
      <xdr:nvSpPr>
        <xdr:cNvPr id="78" name="フローチャート : 判断 77"/>
        <xdr:cNvSpPr/>
      </xdr:nvSpPr>
      <xdr:spPr>
        <a:xfrm>
          <a:off x="2286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98372</xdr:rowOff>
    </xdr:from>
    <xdr:ext cx="762000" cy="259045"/>
    <xdr:sp macro="" textlink="">
      <xdr:nvSpPr>
        <xdr:cNvPr id="79" name="テキスト ボックス 78"/>
        <xdr:cNvSpPr txBox="1"/>
      </xdr:nvSpPr>
      <xdr:spPr>
        <a:xfrm>
          <a:off x="1955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11995</xdr:rowOff>
    </xdr:from>
    <xdr:to>
      <xdr:col>2</xdr:col>
      <xdr:colOff>127000</xdr:colOff>
      <xdr:row>41</xdr:row>
      <xdr:rowOff>113595</xdr:rowOff>
    </xdr:to>
    <xdr:sp macro="" textlink="">
      <xdr:nvSpPr>
        <xdr:cNvPr id="80" name="フローチャート : 判断 79"/>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98372</xdr:rowOff>
    </xdr:from>
    <xdr:ext cx="762000" cy="259045"/>
    <xdr:sp macro="" textlink="">
      <xdr:nvSpPr>
        <xdr:cNvPr id="81" name="テキスト ボックス 80"/>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0.82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39</xdr:row>
      <xdr:rowOff>140405</xdr:rowOff>
    </xdr:from>
    <xdr:to>
      <xdr:col>7</xdr:col>
      <xdr:colOff>203200</xdr:colOff>
      <xdr:row>40</xdr:row>
      <xdr:rowOff>70555</xdr:rowOff>
    </xdr:to>
    <xdr:sp macro="" textlink="">
      <xdr:nvSpPr>
        <xdr:cNvPr id="87" name="円/楕円 86"/>
        <xdr:cNvSpPr/>
      </xdr:nvSpPr>
      <xdr:spPr>
        <a:xfrm>
          <a:off x="4902200" y="682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38</xdr:row>
      <xdr:rowOff>156932</xdr:rowOff>
    </xdr:from>
    <xdr:ext cx="762000" cy="259045"/>
    <xdr:sp macro="" textlink="">
      <xdr:nvSpPr>
        <xdr:cNvPr id="88" name="財政力該当値テキスト"/>
        <xdr:cNvSpPr txBox="1"/>
      </xdr:nvSpPr>
      <xdr:spPr>
        <a:xfrm>
          <a:off x="5041900" y="667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0.98</a:t>
          </a:r>
          <a:endParaRPr kumimoji="1" lang="ja-JP" altLang="en-US" sz="1000" b="1">
            <a:solidFill>
              <a:srgbClr val="FF0000"/>
            </a:solidFill>
            <a:latin typeface="ＭＳ Ｐゴシック"/>
          </a:endParaRPr>
        </a:p>
      </xdr:txBody>
    </xdr:sp>
    <xdr:clientData/>
  </xdr:oneCellAnchor>
  <xdr:twoCellAnchor>
    <xdr:from>
      <xdr:col>5</xdr:col>
      <xdr:colOff>635000</xdr:colOff>
      <xdr:row>39</xdr:row>
      <xdr:rowOff>153811</xdr:rowOff>
    </xdr:from>
    <xdr:to>
      <xdr:col>6</xdr:col>
      <xdr:colOff>50800</xdr:colOff>
      <xdr:row>40</xdr:row>
      <xdr:rowOff>83961</xdr:rowOff>
    </xdr:to>
    <xdr:sp macro="" textlink="">
      <xdr:nvSpPr>
        <xdr:cNvPr id="89" name="円/楕円 88"/>
        <xdr:cNvSpPr/>
      </xdr:nvSpPr>
      <xdr:spPr>
        <a:xfrm>
          <a:off x="4064000" y="684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38</xdr:row>
      <xdr:rowOff>94138</xdr:rowOff>
    </xdr:from>
    <xdr:ext cx="736600" cy="259045"/>
    <xdr:sp macro="" textlink="">
      <xdr:nvSpPr>
        <xdr:cNvPr id="90" name="テキスト ボックス 89"/>
        <xdr:cNvSpPr txBox="1"/>
      </xdr:nvSpPr>
      <xdr:spPr>
        <a:xfrm>
          <a:off x="3733800" y="6609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0.97</a:t>
          </a:r>
          <a:endParaRPr kumimoji="1" lang="ja-JP" altLang="en-US" sz="1000" b="1">
            <a:solidFill>
              <a:srgbClr val="FF0000"/>
            </a:solidFill>
            <a:latin typeface="ＭＳ Ｐゴシック"/>
          </a:endParaRPr>
        </a:p>
      </xdr:txBody>
    </xdr:sp>
    <xdr:clientData/>
  </xdr:oneCellAnchor>
  <xdr:twoCellAnchor>
    <xdr:from>
      <xdr:col>4</xdr:col>
      <xdr:colOff>431800</xdr:colOff>
      <xdr:row>40</xdr:row>
      <xdr:rowOff>9172</xdr:rowOff>
    </xdr:from>
    <xdr:to>
      <xdr:col>4</xdr:col>
      <xdr:colOff>533400</xdr:colOff>
      <xdr:row>40</xdr:row>
      <xdr:rowOff>110772</xdr:rowOff>
    </xdr:to>
    <xdr:sp macro="" textlink="">
      <xdr:nvSpPr>
        <xdr:cNvPr id="91" name="円/楕円 90"/>
        <xdr:cNvSpPr/>
      </xdr:nvSpPr>
      <xdr:spPr>
        <a:xfrm>
          <a:off x="3175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38</xdr:row>
      <xdr:rowOff>120949</xdr:rowOff>
    </xdr:from>
    <xdr:ext cx="762000" cy="259045"/>
    <xdr:sp macro="" textlink="">
      <xdr:nvSpPr>
        <xdr:cNvPr id="92" name="テキスト ボックス 91"/>
        <xdr:cNvSpPr txBox="1"/>
      </xdr:nvSpPr>
      <xdr:spPr>
        <a:xfrm>
          <a:off x="2844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0.95</a:t>
          </a:r>
          <a:endParaRPr kumimoji="1" lang="ja-JP" altLang="en-US" sz="1000" b="1">
            <a:solidFill>
              <a:srgbClr val="FF0000"/>
            </a:solidFill>
            <a:latin typeface="ＭＳ Ｐゴシック"/>
          </a:endParaRPr>
        </a:p>
      </xdr:txBody>
    </xdr:sp>
    <xdr:clientData/>
  </xdr:oneCellAnchor>
  <xdr:twoCellAnchor>
    <xdr:from>
      <xdr:col>3</xdr:col>
      <xdr:colOff>228600</xdr:colOff>
      <xdr:row>40</xdr:row>
      <xdr:rowOff>22578</xdr:rowOff>
    </xdr:from>
    <xdr:to>
      <xdr:col>3</xdr:col>
      <xdr:colOff>330200</xdr:colOff>
      <xdr:row>40</xdr:row>
      <xdr:rowOff>124178</xdr:rowOff>
    </xdr:to>
    <xdr:sp macro="" textlink="">
      <xdr:nvSpPr>
        <xdr:cNvPr id="93" name="円/楕円 92"/>
        <xdr:cNvSpPr/>
      </xdr:nvSpPr>
      <xdr:spPr>
        <a:xfrm>
          <a:off x="2286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38</xdr:row>
      <xdr:rowOff>134355</xdr:rowOff>
    </xdr:from>
    <xdr:ext cx="762000" cy="259045"/>
    <xdr:sp macro="" textlink="">
      <xdr:nvSpPr>
        <xdr:cNvPr id="94" name="テキスト ボックス 93"/>
        <xdr:cNvSpPr txBox="1"/>
      </xdr:nvSpPr>
      <xdr:spPr>
        <a:xfrm>
          <a:off x="1955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0.94</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22578</xdr:rowOff>
    </xdr:from>
    <xdr:to>
      <xdr:col>2</xdr:col>
      <xdr:colOff>127000</xdr:colOff>
      <xdr:row>40</xdr:row>
      <xdr:rowOff>124178</xdr:rowOff>
    </xdr:to>
    <xdr:sp macro="" textlink="">
      <xdr:nvSpPr>
        <xdr:cNvPr id="95" name="円/楕円 94"/>
        <xdr:cNvSpPr/>
      </xdr:nvSpPr>
      <xdr:spPr>
        <a:xfrm>
          <a:off x="1397000" y="688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38</xdr:row>
      <xdr:rowOff>134355</xdr:rowOff>
    </xdr:from>
    <xdr:ext cx="762000" cy="259045"/>
    <xdr:sp macro="" textlink="">
      <xdr:nvSpPr>
        <xdr:cNvPr id="96" name="テキスト ボックス 95"/>
        <xdr:cNvSpPr txBox="1"/>
      </xdr:nvSpPr>
      <xdr:spPr>
        <a:xfrm>
          <a:off x="1066800" y="66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0.94</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[94.9%]</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91.1</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050" b="0" i="0" baseline="0">
              <a:solidFill>
                <a:schemeClr val="dk1"/>
              </a:solidFill>
              <a:latin typeface="+mn-lt"/>
              <a:ea typeface="+mn-ea"/>
              <a:cs typeface="+mn-cs"/>
            </a:rPr>
            <a:t>　歳入面では、地方消費税交付金を中心に、臨時財政対策債や地方交付税などが大きく減となり、経常一般財源全体では、昨年度より３．４％の減額となった。</a:t>
          </a:r>
          <a:endParaRPr lang="en-US" altLang="ja-JP" sz="1050" b="0" i="0" baseline="0">
            <a:solidFill>
              <a:schemeClr val="dk1"/>
            </a:solidFill>
            <a:latin typeface="+mn-lt"/>
            <a:ea typeface="+mn-ea"/>
            <a:cs typeface="+mn-cs"/>
          </a:endParaRPr>
        </a:p>
        <a:p>
          <a:pPr rtl="0" fontAlgn="base"/>
          <a:r>
            <a:rPr lang="ja-JP" altLang="ja-JP" sz="1050" b="0" i="0" baseline="0">
              <a:solidFill>
                <a:schemeClr val="dk1"/>
              </a:solidFill>
              <a:latin typeface="+mn-lt"/>
              <a:ea typeface="+mn-ea"/>
              <a:cs typeface="+mn-cs"/>
            </a:rPr>
            <a:t>　歳出面では、民間保育園等運営事業や障害者自立支援給付費事業などの扶助費や、物件費の増が大きく伸びたものの、それ以外の補助費や維持補修費など全体的に減となったことから、経常的経費充当一般財源は０．２％の減額となった。</a:t>
          </a:r>
          <a:endParaRPr lang="en-US" altLang="ja-JP" sz="1050" b="0" i="0" baseline="0">
            <a:solidFill>
              <a:schemeClr val="dk1"/>
            </a:solidFill>
            <a:latin typeface="+mn-lt"/>
            <a:ea typeface="+mn-ea"/>
            <a:cs typeface="+mn-cs"/>
          </a:endParaRPr>
        </a:p>
        <a:p>
          <a:pPr rtl="0" fontAlgn="base"/>
          <a:r>
            <a:rPr lang="ja-JP" altLang="ja-JP" sz="1050" b="0" i="0" baseline="0">
              <a:solidFill>
                <a:schemeClr val="dk1"/>
              </a:solidFill>
              <a:latin typeface="+mn-lt"/>
              <a:ea typeface="+mn-ea"/>
              <a:cs typeface="+mn-cs"/>
            </a:rPr>
            <a:t>　市税を含め、経常一般財源が大きく減となるなか、扶助費が伸び続けていることから、経常的経費充当一般財源は微減に留まり、経常収支比率は昨年度より３．１％悪化した。今後においても、経常一般財源の伸びが期待できないなか、扶助費は伸び続ける傾向が続く見込みのため、引き続き事務事業の見直しを進め、経常経費の削減に努めていく。</a:t>
          </a:r>
          <a:endParaRPr lang="en-US" altLang="ja-JP" sz="1050" b="0" i="0" baseline="0">
            <a:solidFill>
              <a:schemeClr val="dk1"/>
            </a:solidFill>
            <a:latin typeface="+mn-lt"/>
            <a:ea typeface="+mn-ea"/>
            <a:cs typeface="+mn-cs"/>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132504</xdr:rowOff>
    </xdr:from>
    <xdr:to>
      <xdr:col>7</xdr:col>
      <xdr:colOff>152400</xdr:colOff>
      <xdr:row>67</xdr:row>
      <xdr:rowOff>31750</xdr:rowOff>
    </xdr:to>
    <xdr:cxnSp macro="">
      <xdr:nvCxnSpPr>
        <xdr:cNvPr id="126" name="直線コネクタ 125"/>
        <xdr:cNvCxnSpPr/>
      </xdr:nvCxnSpPr>
      <xdr:spPr>
        <a:xfrm flipV="1">
          <a:off x="4953000" y="10248054"/>
          <a:ext cx="0" cy="1270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3827</xdr:rowOff>
    </xdr:from>
    <xdr:ext cx="762000" cy="259045"/>
    <xdr:sp macro="" textlink="">
      <xdr:nvSpPr>
        <xdr:cNvPr id="127" name="財政構造の弾力性最小値テキスト"/>
        <xdr:cNvSpPr txBox="1"/>
      </xdr:nvSpPr>
      <xdr:spPr>
        <a:xfrm>
          <a:off x="5041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99.0</a:t>
          </a:r>
          <a:endParaRPr kumimoji="1" lang="ja-JP" altLang="en-US" sz="1000" b="1">
            <a:latin typeface="ＭＳ Ｐゴシック"/>
          </a:endParaRPr>
        </a:p>
      </xdr:txBody>
    </xdr:sp>
    <xdr:clientData/>
  </xdr:oneCellAnchor>
  <xdr:twoCellAnchor>
    <xdr:from>
      <xdr:col>7</xdr:col>
      <xdr:colOff>63500</xdr:colOff>
      <xdr:row>67</xdr:row>
      <xdr:rowOff>31750</xdr:rowOff>
    </xdr:from>
    <xdr:to>
      <xdr:col>7</xdr:col>
      <xdr:colOff>241300</xdr:colOff>
      <xdr:row>67</xdr:row>
      <xdr:rowOff>31750</xdr:rowOff>
    </xdr:to>
    <xdr:cxnSp macro="">
      <xdr:nvCxnSpPr>
        <xdr:cNvPr id="128" name="直線コネクタ 127"/>
        <xdr:cNvCxnSpPr/>
      </xdr:nvCxnSpPr>
      <xdr:spPr>
        <a:xfrm>
          <a:off x="4864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47431</xdr:rowOff>
    </xdr:from>
    <xdr:ext cx="762000" cy="259045"/>
    <xdr:sp macro="" textlink="">
      <xdr:nvSpPr>
        <xdr:cNvPr id="129" name="財政構造の弾力性最大値テキスト"/>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7</xdr:col>
      <xdr:colOff>63500</xdr:colOff>
      <xdr:row>59</xdr:row>
      <xdr:rowOff>132504</xdr:rowOff>
    </xdr:from>
    <xdr:to>
      <xdr:col>7</xdr:col>
      <xdr:colOff>241300</xdr:colOff>
      <xdr:row>59</xdr:row>
      <xdr:rowOff>132504</xdr:rowOff>
    </xdr:to>
    <xdr:cxnSp macro="">
      <xdr:nvCxnSpPr>
        <xdr:cNvPr id="130" name="直線コネクタ 129"/>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138430</xdr:rowOff>
    </xdr:from>
    <xdr:to>
      <xdr:col>7</xdr:col>
      <xdr:colOff>152400</xdr:colOff>
      <xdr:row>65</xdr:row>
      <xdr:rowOff>44873</xdr:rowOff>
    </xdr:to>
    <xdr:cxnSp macro="">
      <xdr:nvCxnSpPr>
        <xdr:cNvPr id="131" name="直線コネクタ 130"/>
        <xdr:cNvCxnSpPr/>
      </xdr:nvCxnSpPr>
      <xdr:spPr>
        <a:xfrm>
          <a:off x="4114800" y="10939780"/>
          <a:ext cx="838200" cy="24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21183</xdr:rowOff>
    </xdr:from>
    <xdr:ext cx="762000" cy="259045"/>
    <xdr:sp macro="" textlink="">
      <xdr:nvSpPr>
        <xdr:cNvPr id="132" name="財政構造の弾力性平均値テキスト"/>
        <xdr:cNvSpPr txBox="1"/>
      </xdr:nvSpPr>
      <xdr:spPr>
        <a:xfrm>
          <a:off x="5041900" y="10822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92.9</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4656</xdr:rowOff>
    </xdr:from>
    <xdr:to>
      <xdr:col>7</xdr:col>
      <xdr:colOff>203200</xdr:colOff>
      <xdr:row>64</xdr:row>
      <xdr:rowOff>106256</xdr:rowOff>
    </xdr:to>
    <xdr:sp macro="" textlink="">
      <xdr:nvSpPr>
        <xdr:cNvPr id="133" name="フローチャート : 判断 132"/>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138430</xdr:rowOff>
    </xdr:from>
    <xdr:to>
      <xdr:col>6</xdr:col>
      <xdr:colOff>0</xdr:colOff>
      <xdr:row>64</xdr:row>
      <xdr:rowOff>135890</xdr:rowOff>
    </xdr:to>
    <xdr:cxnSp macro="">
      <xdr:nvCxnSpPr>
        <xdr:cNvPr id="134" name="直線コネクタ 133"/>
        <xdr:cNvCxnSpPr/>
      </xdr:nvCxnSpPr>
      <xdr:spPr>
        <a:xfrm flipV="1">
          <a:off x="3225800" y="10939780"/>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90170</xdr:rowOff>
    </xdr:from>
    <xdr:to>
      <xdr:col>6</xdr:col>
      <xdr:colOff>50800</xdr:colOff>
      <xdr:row>63</xdr:row>
      <xdr:rowOff>20320</xdr:rowOff>
    </xdr:to>
    <xdr:sp macro="" textlink="">
      <xdr:nvSpPr>
        <xdr:cNvPr id="135" name="フローチャート :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30497</xdr:rowOff>
    </xdr:from>
    <xdr:ext cx="736600" cy="259045"/>
    <xdr:sp macro="" textlink="">
      <xdr:nvSpPr>
        <xdr:cNvPr id="136" name="テキスト ボックス 135"/>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89.7</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106256</xdr:rowOff>
    </xdr:from>
    <xdr:to>
      <xdr:col>4</xdr:col>
      <xdr:colOff>482600</xdr:colOff>
      <xdr:row>64</xdr:row>
      <xdr:rowOff>135890</xdr:rowOff>
    </xdr:to>
    <xdr:cxnSp macro="">
      <xdr:nvCxnSpPr>
        <xdr:cNvPr id="137" name="直線コネクタ 136"/>
        <xdr:cNvCxnSpPr/>
      </xdr:nvCxnSpPr>
      <xdr:spPr>
        <a:xfrm>
          <a:off x="2336800" y="10907606"/>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31327</xdr:rowOff>
    </xdr:from>
    <xdr:to>
      <xdr:col>4</xdr:col>
      <xdr:colOff>533400</xdr:colOff>
      <xdr:row>63</xdr:row>
      <xdr:rowOff>132927</xdr:rowOff>
    </xdr:to>
    <xdr:sp macro="" textlink="">
      <xdr:nvSpPr>
        <xdr:cNvPr id="138" name="フローチャート : 判断 137"/>
        <xdr:cNvSpPr/>
      </xdr:nvSpPr>
      <xdr:spPr>
        <a:xfrm>
          <a:off x="3175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143104</xdr:rowOff>
    </xdr:from>
    <xdr:ext cx="762000" cy="259045"/>
    <xdr:sp macro="" textlink="">
      <xdr:nvSpPr>
        <xdr:cNvPr id="139" name="テキスト ボックス 138"/>
        <xdr:cNvSpPr txBox="1"/>
      </xdr:nvSpPr>
      <xdr:spPr>
        <a:xfrm>
          <a:off x="2844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91.1</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90170</xdr:rowOff>
    </xdr:from>
    <xdr:to>
      <xdr:col>3</xdr:col>
      <xdr:colOff>279400</xdr:colOff>
      <xdr:row>63</xdr:row>
      <xdr:rowOff>106256</xdr:rowOff>
    </xdr:to>
    <xdr:cxnSp macro="">
      <xdr:nvCxnSpPr>
        <xdr:cNvPr id="140" name="直線コネクタ 139"/>
        <xdr:cNvCxnSpPr/>
      </xdr:nvCxnSpPr>
      <xdr:spPr>
        <a:xfrm>
          <a:off x="1447800" y="1089152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114300</xdr:rowOff>
    </xdr:from>
    <xdr:to>
      <xdr:col>3</xdr:col>
      <xdr:colOff>330200</xdr:colOff>
      <xdr:row>63</xdr:row>
      <xdr:rowOff>44450</xdr:rowOff>
    </xdr:to>
    <xdr:sp macro="" textlink="">
      <xdr:nvSpPr>
        <xdr:cNvPr id="141" name="フローチャート : 判断 140"/>
        <xdr:cNvSpPr/>
      </xdr:nvSpPr>
      <xdr:spPr>
        <a:xfrm>
          <a:off x="22860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54627</xdr:rowOff>
    </xdr:from>
    <xdr:ext cx="762000" cy="259045"/>
    <xdr:sp macro="" textlink="">
      <xdr:nvSpPr>
        <xdr:cNvPr id="142" name="テキスト ボックス 141"/>
        <xdr:cNvSpPr txBox="1"/>
      </xdr:nvSpPr>
      <xdr:spPr>
        <a:xfrm>
          <a:off x="1955800" y="1051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90.0</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7196</xdr:rowOff>
    </xdr:from>
    <xdr:to>
      <xdr:col>2</xdr:col>
      <xdr:colOff>127000</xdr:colOff>
      <xdr:row>63</xdr:row>
      <xdr:rowOff>108796</xdr:rowOff>
    </xdr:to>
    <xdr:sp macro="" textlink="">
      <xdr:nvSpPr>
        <xdr:cNvPr id="143" name="フローチャート : 判断 142"/>
        <xdr:cNvSpPr/>
      </xdr:nvSpPr>
      <xdr:spPr>
        <a:xfrm>
          <a:off x="1397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118973</xdr:rowOff>
    </xdr:from>
    <xdr:ext cx="762000" cy="259045"/>
    <xdr:sp macro="" textlink="">
      <xdr:nvSpPr>
        <xdr:cNvPr id="144" name="テキスト ボックス 143"/>
        <xdr:cNvSpPr txBox="1"/>
      </xdr:nvSpPr>
      <xdr:spPr>
        <a:xfrm>
          <a:off x="1066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90.8</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64</xdr:row>
      <xdr:rowOff>165523</xdr:rowOff>
    </xdr:from>
    <xdr:to>
      <xdr:col>7</xdr:col>
      <xdr:colOff>203200</xdr:colOff>
      <xdr:row>65</xdr:row>
      <xdr:rowOff>95673</xdr:rowOff>
    </xdr:to>
    <xdr:sp macro="" textlink="">
      <xdr:nvSpPr>
        <xdr:cNvPr id="150" name="円/楕円 149"/>
        <xdr:cNvSpPr/>
      </xdr:nvSpPr>
      <xdr:spPr>
        <a:xfrm>
          <a:off x="49022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137600</xdr:rowOff>
    </xdr:from>
    <xdr:ext cx="762000" cy="259045"/>
    <xdr:sp macro="" textlink="">
      <xdr:nvSpPr>
        <xdr:cNvPr id="151" name="財政構造の弾力性該当値テキスト"/>
        <xdr:cNvSpPr txBox="1"/>
      </xdr:nvSpPr>
      <xdr:spPr>
        <a:xfrm>
          <a:off x="5041900" y="1111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94.9</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87630</xdr:rowOff>
    </xdr:from>
    <xdr:to>
      <xdr:col>6</xdr:col>
      <xdr:colOff>50800</xdr:colOff>
      <xdr:row>64</xdr:row>
      <xdr:rowOff>17780</xdr:rowOff>
    </xdr:to>
    <xdr:sp macro="" textlink="">
      <xdr:nvSpPr>
        <xdr:cNvPr id="152" name="円/楕円 151"/>
        <xdr:cNvSpPr/>
      </xdr:nvSpPr>
      <xdr:spPr>
        <a:xfrm>
          <a:off x="40640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2557</xdr:rowOff>
    </xdr:from>
    <xdr:ext cx="736600" cy="259045"/>
    <xdr:sp macro="" textlink="">
      <xdr:nvSpPr>
        <xdr:cNvPr id="153" name="テキスト ボックス 152"/>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85090</xdr:rowOff>
    </xdr:from>
    <xdr:to>
      <xdr:col>4</xdr:col>
      <xdr:colOff>533400</xdr:colOff>
      <xdr:row>65</xdr:row>
      <xdr:rowOff>15240</xdr:rowOff>
    </xdr:to>
    <xdr:sp macro="" textlink="">
      <xdr:nvSpPr>
        <xdr:cNvPr id="154" name="円/楕円 153"/>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17</xdr:rowOff>
    </xdr:from>
    <xdr:ext cx="762000" cy="259045"/>
    <xdr:sp macro="" textlink="">
      <xdr:nvSpPr>
        <xdr:cNvPr id="155" name="テキスト ボックス 154"/>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93.9</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55456</xdr:rowOff>
    </xdr:from>
    <xdr:to>
      <xdr:col>3</xdr:col>
      <xdr:colOff>330200</xdr:colOff>
      <xdr:row>63</xdr:row>
      <xdr:rowOff>157056</xdr:rowOff>
    </xdr:to>
    <xdr:sp macro="" textlink="">
      <xdr:nvSpPr>
        <xdr:cNvPr id="156" name="円/楕円 155"/>
        <xdr:cNvSpPr/>
      </xdr:nvSpPr>
      <xdr:spPr>
        <a:xfrm>
          <a:off x="2286000" y="1085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141833</xdr:rowOff>
    </xdr:from>
    <xdr:ext cx="762000" cy="259045"/>
    <xdr:sp macro="" textlink="">
      <xdr:nvSpPr>
        <xdr:cNvPr id="157" name="テキスト ボックス 156"/>
        <xdr:cNvSpPr txBox="1"/>
      </xdr:nvSpPr>
      <xdr:spPr>
        <a:xfrm>
          <a:off x="1955800" y="1094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58" name="円/楕円 157"/>
        <xdr:cNvSpPr/>
      </xdr:nvSpPr>
      <xdr:spPr>
        <a:xfrm>
          <a:off x="1397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125747</xdr:rowOff>
    </xdr:from>
    <xdr:ext cx="762000" cy="259045"/>
    <xdr:sp macro="" textlink="">
      <xdr:nvSpPr>
        <xdr:cNvPr id="159" name="テキスト ボックス 158"/>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[95,759</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121,550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　人件費については、給与の適正化に努めており、類似団体内で低い水準を保っているが、平成２８年度は東京都に準拠した給与改定を行ったことなどから前年度と比較して決算額は増となった。また、物件費についても学童クラブの指定管理者制度の導入や、小学校給食調理の委託化を推進していることにより、前年度と比較して決算額は増となった。</a:t>
          </a:r>
          <a:endParaRPr kumimoji="1" lang="en-US" altLang="ja-JP" sz="1100">
            <a:latin typeface="ＭＳ Ｐゴシック"/>
          </a:endParaRPr>
        </a:p>
        <a:p>
          <a:r>
            <a:rPr kumimoji="1" lang="ja-JP" altLang="en-US" sz="1100">
              <a:latin typeface="ＭＳ Ｐゴシック"/>
            </a:rPr>
            <a:t>　人件費については、退職者数の増減幅が給与総額に与える影響が大きく、物件費についても指定管理者制度の推進や家庭ごみ有料化及び戸別収集への移行に伴う委託費の増や、消費増税の影響による増も考えられることから、引き続き経費の削減に努めていく必要がある。</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6" name="直線コネクタ 175"/>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7" name="テキスト ボックス 176"/>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8" name="直線コネクタ 177"/>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9" name="テキスト ボックス 178"/>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80" name="直線コネクタ 179"/>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1" name="テキスト ボックス 180"/>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2" name="直線コネクタ 181"/>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3" name="テキスト ボックス 182"/>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4" name="直線コネクタ 183"/>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5" name="テキスト ボックス 184"/>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35705</xdr:rowOff>
    </xdr:from>
    <xdr:to>
      <xdr:col>7</xdr:col>
      <xdr:colOff>152400</xdr:colOff>
      <xdr:row>89</xdr:row>
      <xdr:rowOff>109520</xdr:rowOff>
    </xdr:to>
    <xdr:cxnSp macro="">
      <xdr:nvCxnSpPr>
        <xdr:cNvPr id="187" name="直線コネクタ 186"/>
        <xdr:cNvCxnSpPr/>
      </xdr:nvCxnSpPr>
      <xdr:spPr>
        <a:xfrm flipV="1">
          <a:off x="4953000" y="13751705"/>
          <a:ext cx="0" cy="1616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81597</xdr:rowOff>
    </xdr:from>
    <xdr:ext cx="762000" cy="259045"/>
    <xdr:sp macro="" textlink="">
      <xdr:nvSpPr>
        <xdr:cNvPr id="188" name="人件費・物件費等の状況最小値テキスト"/>
        <xdr:cNvSpPr txBox="1"/>
      </xdr:nvSpPr>
      <xdr:spPr>
        <a:xfrm>
          <a:off x="5041900" y="15340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408,220</a:t>
          </a:r>
          <a:endParaRPr kumimoji="1" lang="ja-JP" altLang="en-US" sz="1000" b="1">
            <a:latin typeface="ＭＳ Ｐゴシック"/>
          </a:endParaRPr>
        </a:p>
      </xdr:txBody>
    </xdr:sp>
    <xdr:clientData/>
  </xdr:oneCellAnchor>
  <xdr:twoCellAnchor>
    <xdr:from>
      <xdr:col>7</xdr:col>
      <xdr:colOff>63500</xdr:colOff>
      <xdr:row>89</xdr:row>
      <xdr:rowOff>109520</xdr:rowOff>
    </xdr:from>
    <xdr:to>
      <xdr:col>7</xdr:col>
      <xdr:colOff>241300</xdr:colOff>
      <xdr:row>89</xdr:row>
      <xdr:rowOff>109520</xdr:rowOff>
    </xdr:to>
    <xdr:cxnSp macro="">
      <xdr:nvCxnSpPr>
        <xdr:cNvPr id="189" name="直線コネクタ 188"/>
        <xdr:cNvCxnSpPr/>
      </xdr:nvCxnSpPr>
      <xdr:spPr>
        <a:xfrm>
          <a:off x="4864100" y="15368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122082</xdr:rowOff>
    </xdr:from>
    <xdr:ext cx="762000" cy="259045"/>
    <xdr:sp macro="" textlink="">
      <xdr:nvSpPr>
        <xdr:cNvPr id="190" name="人件費・物件費等の状況最大値テキスト"/>
        <xdr:cNvSpPr txBox="1"/>
      </xdr:nvSpPr>
      <xdr:spPr>
        <a:xfrm>
          <a:off x="5041900" y="1349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73,188</a:t>
          </a:r>
          <a:endParaRPr kumimoji="1" lang="ja-JP" altLang="en-US" sz="1000" b="1">
            <a:latin typeface="ＭＳ Ｐゴシック"/>
          </a:endParaRPr>
        </a:p>
      </xdr:txBody>
    </xdr:sp>
    <xdr:clientData/>
  </xdr:oneCellAnchor>
  <xdr:twoCellAnchor>
    <xdr:from>
      <xdr:col>7</xdr:col>
      <xdr:colOff>63500</xdr:colOff>
      <xdr:row>80</xdr:row>
      <xdr:rowOff>35705</xdr:rowOff>
    </xdr:from>
    <xdr:to>
      <xdr:col>7</xdr:col>
      <xdr:colOff>241300</xdr:colOff>
      <xdr:row>80</xdr:row>
      <xdr:rowOff>35705</xdr:rowOff>
    </xdr:to>
    <xdr:cxnSp macro="">
      <xdr:nvCxnSpPr>
        <xdr:cNvPr id="191" name="直線コネクタ 190"/>
        <xdr:cNvCxnSpPr/>
      </xdr:nvCxnSpPr>
      <xdr:spPr>
        <a:xfrm>
          <a:off x="4864100" y="1375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80</xdr:row>
      <xdr:rowOff>143649</xdr:rowOff>
    </xdr:from>
    <xdr:to>
      <xdr:col>7</xdr:col>
      <xdr:colOff>152400</xdr:colOff>
      <xdr:row>80</xdr:row>
      <xdr:rowOff>144633</xdr:rowOff>
    </xdr:to>
    <xdr:cxnSp macro="">
      <xdr:nvCxnSpPr>
        <xdr:cNvPr id="192" name="直線コネクタ 191"/>
        <xdr:cNvCxnSpPr/>
      </xdr:nvCxnSpPr>
      <xdr:spPr>
        <a:xfrm>
          <a:off x="4114800" y="13859649"/>
          <a:ext cx="838200" cy="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5207</xdr:rowOff>
    </xdr:from>
    <xdr:ext cx="762000" cy="259045"/>
    <xdr:sp macro="" textlink="">
      <xdr:nvSpPr>
        <xdr:cNvPr id="193" name="人件費・物件費等の状況平均値テキスト"/>
        <xdr:cNvSpPr txBox="1"/>
      </xdr:nvSpPr>
      <xdr:spPr>
        <a:xfrm>
          <a:off x="5041900" y="13892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118,707</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33130</xdr:rowOff>
    </xdr:from>
    <xdr:to>
      <xdr:col>7</xdr:col>
      <xdr:colOff>203200</xdr:colOff>
      <xdr:row>81</xdr:row>
      <xdr:rowOff>134730</xdr:rowOff>
    </xdr:to>
    <xdr:sp macro="" textlink="">
      <xdr:nvSpPr>
        <xdr:cNvPr id="194" name="フローチャート : 判断 193"/>
        <xdr:cNvSpPr/>
      </xdr:nvSpPr>
      <xdr:spPr>
        <a:xfrm>
          <a:off x="4902200" y="139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80</xdr:row>
      <xdr:rowOff>133784</xdr:rowOff>
    </xdr:from>
    <xdr:to>
      <xdr:col>6</xdr:col>
      <xdr:colOff>0</xdr:colOff>
      <xdr:row>80</xdr:row>
      <xdr:rowOff>143649</xdr:rowOff>
    </xdr:to>
    <xdr:cxnSp macro="">
      <xdr:nvCxnSpPr>
        <xdr:cNvPr id="195" name="直線コネクタ 194"/>
        <xdr:cNvCxnSpPr/>
      </xdr:nvCxnSpPr>
      <xdr:spPr>
        <a:xfrm>
          <a:off x="3225800" y="13849784"/>
          <a:ext cx="889000" cy="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158646</xdr:rowOff>
    </xdr:from>
    <xdr:to>
      <xdr:col>6</xdr:col>
      <xdr:colOff>50800</xdr:colOff>
      <xdr:row>81</xdr:row>
      <xdr:rowOff>88796</xdr:rowOff>
    </xdr:to>
    <xdr:sp macro="" textlink="">
      <xdr:nvSpPr>
        <xdr:cNvPr id="196" name="フローチャート : 判断 195"/>
        <xdr:cNvSpPr/>
      </xdr:nvSpPr>
      <xdr:spPr>
        <a:xfrm>
          <a:off x="4064000" y="13874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73573</xdr:rowOff>
    </xdr:from>
    <xdr:ext cx="736600" cy="259045"/>
    <xdr:sp macro="" textlink="">
      <xdr:nvSpPr>
        <xdr:cNvPr id="197" name="テキスト ボックス 196"/>
        <xdr:cNvSpPr txBox="1"/>
      </xdr:nvSpPr>
      <xdr:spPr>
        <a:xfrm>
          <a:off x="3733800" y="139610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109,189</a:t>
          </a:r>
          <a:endParaRPr kumimoji="1" lang="ja-JP" altLang="en-US" sz="1000" b="1">
            <a:solidFill>
              <a:srgbClr val="000080"/>
            </a:solidFill>
            <a:latin typeface="ＭＳ Ｐゴシック"/>
          </a:endParaRPr>
        </a:p>
      </xdr:txBody>
    </xdr:sp>
    <xdr:clientData/>
  </xdr:oneCellAnchor>
  <xdr:twoCellAnchor>
    <xdr:from>
      <xdr:col>3</xdr:col>
      <xdr:colOff>279400</xdr:colOff>
      <xdr:row>80</xdr:row>
      <xdr:rowOff>122487</xdr:rowOff>
    </xdr:from>
    <xdr:to>
      <xdr:col>4</xdr:col>
      <xdr:colOff>482600</xdr:colOff>
      <xdr:row>80</xdr:row>
      <xdr:rowOff>133784</xdr:rowOff>
    </xdr:to>
    <xdr:cxnSp macro="">
      <xdr:nvCxnSpPr>
        <xdr:cNvPr id="198" name="直線コネクタ 197"/>
        <xdr:cNvCxnSpPr/>
      </xdr:nvCxnSpPr>
      <xdr:spPr>
        <a:xfrm>
          <a:off x="2336800" y="13838487"/>
          <a:ext cx="889000" cy="1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80</xdr:row>
      <xdr:rowOff>169331</xdr:rowOff>
    </xdr:from>
    <xdr:to>
      <xdr:col>4</xdr:col>
      <xdr:colOff>533400</xdr:colOff>
      <xdr:row>81</xdr:row>
      <xdr:rowOff>99481</xdr:rowOff>
    </xdr:to>
    <xdr:sp macro="" textlink="">
      <xdr:nvSpPr>
        <xdr:cNvPr id="199" name="フローチャート : 判断 198"/>
        <xdr:cNvSpPr/>
      </xdr:nvSpPr>
      <xdr:spPr>
        <a:xfrm>
          <a:off x="3175000" y="13885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84258</xdr:rowOff>
    </xdr:from>
    <xdr:ext cx="762000" cy="259045"/>
    <xdr:sp macro="" textlink="">
      <xdr:nvSpPr>
        <xdr:cNvPr id="200" name="テキスト ボックス 199"/>
        <xdr:cNvSpPr txBox="1"/>
      </xdr:nvSpPr>
      <xdr:spPr>
        <a:xfrm>
          <a:off x="2844800" y="1397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111,403</a:t>
          </a:r>
          <a:endParaRPr kumimoji="1" lang="ja-JP" altLang="en-US" sz="1000" b="1">
            <a:solidFill>
              <a:srgbClr val="000080"/>
            </a:solidFill>
            <a:latin typeface="ＭＳ Ｐゴシック"/>
          </a:endParaRPr>
        </a:p>
      </xdr:txBody>
    </xdr:sp>
    <xdr:clientData/>
  </xdr:oneCellAnchor>
  <xdr:twoCellAnchor>
    <xdr:from>
      <xdr:col>2</xdr:col>
      <xdr:colOff>76200</xdr:colOff>
      <xdr:row>80</xdr:row>
      <xdr:rowOff>122487</xdr:rowOff>
    </xdr:from>
    <xdr:to>
      <xdr:col>3</xdr:col>
      <xdr:colOff>279400</xdr:colOff>
      <xdr:row>80</xdr:row>
      <xdr:rowOff>130767</xdr:rowOff>
    </xdr:to>
    <xdr:cxnSp macro="">
      <xdr:nvCxnSpPr>
        <xdr:cNvPr id="201" name="直線コネクタ 200"/>
        <xdr:cNvCxnSpPr/>
      </xdr:nvCxnSpPr>
      <xdr:spPr>
        <a:xfrm flipV="1">
          <a:off x="1447800" y="13838487"/>
          <a:ext cx="889000" cy="8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150940</xdr:rowOff>
    </xdr:from>
    <xdr:to>
      <xdr:col>3</xdr:col>
      <xdr:colOff>330200</xdr:colOff>
      <xdr:row>81</xdr:row>
      <xdr:rowOff>81090</xdr:rowOff>
    </xdr:to>
    <xdr:sp macro="" textlink="">
      <xdr:nvSpPr>
        <xdr:cNvPr id="202" name="フローチャート : 判断 201"/>
        <xdr:cNvSpPr/>
      </xdr:nvSpPr>
      <xdr:spPr>
        <a:xfrm>
          <a:off x="2286000" y="1386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65867</xdr:rowOff>
    </xdr:from>
    <xdr:ext cx="762000" cy="259045"/>
    <xdr:sp macro="" textlink="">
      <xdr:nvSpPr>
        <xdr:cNvPr id="203" name="テキスト ボックス 202"/>
        <xdr:cNvSpPr txBox="1"/>
      </xdr:nvSpPr>
      <xdr:spPr>
        <a:xfrm>
          <a:off x="1955800" y="1395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107,592</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143661</xdr:rowOff>
    </xdr:from>
    <xdr:to>
      <xdr:col>2</xdr:col>
      <xdr:colOff>127000</xdr:colOff>
      <xdr:row>81</xdr:row>
      <xdr:rowOff>73811</xdr:rowOff>
    </xdr:to>
    <xdr:sp macro="" textlink="">
      <xdr:nvSpPr>
        <xdr:cNvPr id="204" name="フローチャート : 判断 203"/>
        <xdr:cNvSpPr/>
      </xdr:nvSpPr>
      <xdr:spPr>
        <a:xfrm>
          <a:off x="1397000" y="1385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58588</xdr:rowOff>
    </xdr:from>
    <xdr:ext cx="762000" cy="259045"/>
    <xdr:sp macro="" textlink="">
      <xdr:nvSpPr>
        <xdr:cNvPr id="205" name="テキスト ボックス 204"/>
        <xdr:cNvSpPr txBox="1"/>
      </xdr:nvSpPr>
      <xdr:spPr>
        <a:xfrm>
          <a:off x="1066800" y="1394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106,084</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80</xdr:row>
      <xdr:rowOff>93833</xdr:rowOff>
    </xdr:from>
    <xdr:to>
      <xdr:col>7</xdr:col>
      <xdr:colOff>203200</xdr:colOff>
      <xdr:row>81</xdr:row>
      <xdr:rowOff>23983</xdr:rowOff>
    </xdr:to>
    <xdr:sp macro="" textlink="">
      <xdr:nvSpPr>
        <xdr:cNvPr id="211" name="円/楕円 210"/>
        <xdr:cNvSpPr/>
      </xdr:nvSpPr>
      <xdr:spPr>
        <a:xfrm>
          <a:off x="4902200" y="13809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15110</xdr:rowOff>
    </xdr:from>
    <xdr:ext cx="762000" cy="259045"/>
    <xdr:sp macro="" textlink="">
      <xdr:nvSpPr>
        <xdr:cNvPr id="212" name="人件費・物件費等の状況該当値テキスト"/>
        <xdr:cNvSpPr txBox="1"/>
      </xdr:nvSpPr>
      <xdr:spPr>
        <a:xfrm>
          <a:off x="5041900" y="13731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95,759</a:t>
          </a:r>
          <a:endParaRPr kumimoji="1" lang="ja-JP" altLang="en-US" sz="1000" b="1">
            <a:solidFill>
              <a:srgbClr val="FF0000"/>
            </a:solidFill>
            <a:latin typeface="ＭＳ Ｐゴシック"/>
          </a:endParaRPr>
        </a:p>
      </xdr:txBody>
    </xdr:sp>
    <xdr:clientData/>
  </xdr:oneCellAnchor>
  <xdr:twoCellAnchor>
    <xdr:from>
      <xdr:col>5</xdr:col>
      <xdr:colOff>635000</xdr:colOff>
      <xdr:row>80</xdr:row>
      <xdr:rowOff>92849</xdr:rowOff>
    </xdr:from>
    <xdr:to>
      <xdr:col>6</xdr:col>
      <xdr:colOff>50800</xdr:colOff>
      <xdr:row>81</xdr:row>
      <xdr:rowOff>22999</xdr:rowOff>
    </xdr:to>
    <xdr:sp macro="" textlink="">
      <xdr:nvSpPr>
        <xdr:cNvPr id="213" name="円/楕円 212"/>
        <xdr:cNvSpPr/>
      </xdr:nvSpPr>
      <xdr:spPr>
        <a:xfrm>
          <a:off x="4064000" y="1380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33176</xdr:rowOff>
    </xdr:from>
    <xdr:ext cx="736600" cy="259045"/>
    <xdr:sp macro="" textlink="">
      <xdr:nvSpPr>
        <xdr:cNvPr id="214" name="テキスト ボックス 213"/>
        <xdr:cNvSpPr txBox="1"/>
      </xdr:nvSpPr>
      <xdr:spPr>
        <a:xfrm>
          <a:off x="3733800" y="135777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95,555</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82984</xdr:rowOff>
    </xdr:from>
    <xdr:to>
      <xdr:col>4</xdr:col>
      <xdr:colOff>533400</xdr:colOff>
      <xdr:row>81</xdr:row>
      <xdr:rowOff>13134</xdr:rowOff>
    </xdr:to>
    <xdr:sp macro="" textlink="">
      <xdr:nvSpPr>
        <xdr:cNvPr id="215" name="円/楕円 214"/>
        <xdr:cNvSpPr/>
      </xdr:nvSpPr>
      <xdr:spPr>
        <a:xfrm>
          <a:off x="3175000" y="1379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23311</xdr:rowOff>
    </xdr:from>
    <xdr:ext cx="762000" cy="259045"/>
    <xdr:sp macro="" textlink="">
      <xdr:nvSpPr>
        <xdr:cNvPr id="216" name="テキスト ボックス 215"/>
        <xdr:cNvSpPr txBox="1"/>
      </xdr:nvSpPr>
      <xdr:spPr>
        <a:xfrm>
          <a:off x="2844800" y="1356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93,511</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71687</xdr:rowOff>
    </xdr:from>
    <xdr:to>
      <xdr:col>3</xdr:col>
      <xdr:colOff>330200</xdr:colOff>
      <xdr:row>81</xdr:row>
      <xdr:rowOff>1837</xdr:rowOff>
    </xdr:to>
    <xdr:sp macro="" textlink="">
      <xdr:nvSpPr>
        <xdr:cNvPr id="217" name="円/楕円 216"/>
        <xdr:cNvSpPr/>
      </xdr:nvSpPr>
      <xdr:spPr>
        <a:xfrm>
          <a:off x="2286000" y="1378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12014</xdr:rowOff>
    </xdr:from>
    <xdr:ext cx="762000" cy="259045"/>
    <xdr:sp macro="" textlink="">
      <xdr:nvSpPr>
        <xdr:cNvPr id="218" name="テキスト ボックス 217"/>
        <xdr:cNvSpPr txBox="1"/>
      </xdr:nvSpPr>
      <xdr:spPr>
        <a:xfrm>
          <a:off x="1955800" y="1355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91,170</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79967</xdr:rowOff>
    </xdr:from>
    <xdr:to>
      <xdr:col>2</xdr:col>
      <xdr:colOff>127000</xdr:colOff>
      <xdr:row>81</xdr:row>
      <xdr:rowOff>10117</xdr:rowOff>
    </xdr:to>
    <xdr:sp macro="" textlink="">
      <xdr:nvSpPr>
        <xdr:cNvPr id="219" name="円/楕円 218"/>
        <xdr:cNvSpPr/>
      </xdr:nvSpPr>
      <xdr:spPr>
        <a:xfrm>
          <a:off x="1397000" y="137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20294</xdr:rowOff>
    </xdr:from>
    <xdr:ext cx="762000" cy="259045"/>
    <xdr:sp macro="" textlink="">
      <xdr:nvSpPr>
        <xdr:cNvPr id="220" name="テキスト ボックス 219"/>
        <xdr:cNvSpPr txBox="1"/>
      </xdr:nvSpPr>
      <xdr:spPr>
        <a:xfrm>
          <a:off x="1066800" y="13564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92,886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[100.0]</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11/32</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latin typeface="+mn-lt"/>
              <a:ea typeface="+mn-ea"/>
              <a:cs typeface="+mn-cs"/>
            </a:rPr>
            <a:t>　</a:t>
          </a:r>
          <a:r>
            <a:rPr lang="ja-JP" altLang="ja-JP" sz="1100">
              <a:solidFill>
                <a:schemeClr val="dk1"/>
              </a:solidFill>
              <a:latin typeface="+mn-lt"/>
              <a:ea typeface="+mn-ea"/>
              <a:cs typeface="+mn-cs"/>
            </a:rPr>
            <a:t>平成２８年度において、東京都に準拠した給与改定を行ったことなどから、類似団体平均と同水準となった。</a:t>
          </a:r>
        </a:p>
        <a:p>
          <a:r>
            <a:rPr lang="ja-JP" altLang="en-US" sz="1100">
              <a:solidFill>
                <a:schemeClr val="dk1"/>
              </a:solidFill>
              <a:latin typeface="+mn-lt"/>
              <a:ea typeface="+mn-ea"/>
              <a:cs typeface="+mn-cs"/>
            </a:rPr>
            <a:t>　</a:t>
          </a:r>
          <a:r>
            <a:rPr lang="ja-JP" altLang="ja-JP" sz="1100">
              <a:solidFill>
                <a:schemeClr val="dk1"/>
              </a:solidFill>
              <a:latin typeface="+mn-lt"/>
              <a:ea typeface="+mn-ea"/>
              <a:cs typeface="+mn-cs"/>
            </a:rPr>
            <a:t>今後も、東京都や都下他団体の動向も踏まえながら、引き続き給与の適正化に努めていきたい。</a:t>
          </a:r>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47272</xdr:rowOff>
    </xdr:from>
    <xdr:to>
      <xdr:col>24</xdr:col>
      <xdr:colOff>558800</xdr:colOff>
      <xdr:row>86</xdr:row>
      <xdr:rowOff>74789</xdr:rowOff>
    </xdr:to>
    <xdr:cxnSp macro="">
      <xdr:nvCxnSpPr>
        <xdr:cNvPr id="249" name="直線コネクタ 248"/>
        <xdr:cNvCxnSpPr/>
      </xdr:nvCxnSpPr>
      <xdr:spPr>
        <a:xfrm flipV="1">
          <a:off x="17018000" y="13934722"/>
          <a:ext cx="0" cy="8847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46866</xdr:rowOff>
    </xdr:from>
    <xdr:ext cx="762000" cy="259045"/>
    <xdr:sp macro="" textlink="">
      <xdr:nvSpPr>
        <xdr:cNvPr id="250" name="給与水準   （国との比較）最小値テキスト"/>
        <xdr:cNvSpPr txBox="1"/>
      </xdr:nvSpPr>
      <xdr:spPr>
        <a:xfrm>
          <a:off x="17106900" y="14791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103.6</a:t>
          </a:r>
          <a:endParaRPr kumimoji="1" lang="ja-JP" altLang="en-US" sz="1000" b="1">
            <a:latin typeface="ＭＳ Ｐゴシック"/>
          </a:endParaRPr>
        </a:p>
      </xdr:txBody>
    </xdr:sp>
    <xdr:clientData/>
  </xdr:oneCellAnchor>
  <xdr:twoCellAnchor>
    <xdr:from>
      <xdr:col>24</xdr:col>
      <xdr:colOff>469900</xdr:colOff>
      <xdr:row>86</xdr:row>
      <xdr:rowOff>74789</xdr:rowOff>
    </xdr:from>
    <xdr:to>
      <xdr:col>24</xdr:col>
      <xdr:colOff>647700</xdr:colOff>
      <xdr:row>86</xdr:row>
      <xdr:rowOff>74789</xdr:rowOff>
    </xdr:to>
    <xdr:cxnSp macro="">
      <xdr:nvCxnSpPr>
        <xdr:cNvPr id="251" name="直線コネクタ 250"/>
        <xdr:cNvCxnSpPr/>
      </xdr:nvCxnSpPr>
      <xdr:spPr>
        <a:xfrm>
          <a:off x="16929100" y="14819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133649</xdr:rowOff>
    </xdr:from>
    <xdr:ext cx="762000" cy="259045"/>
    <xdr:sp macro="" textlink="">
      <xdr:nvSpPr>
        <xdr:cNvPr id="252" name="給与水準   （国との比較）最大値テキスト"/>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97.0</a:t>
          </a:r>
          <a:endParaRPr kumimoji="1" lang="ja-JP" altLang="en-US" sz="1000" b="1">
            <a:latin typeface="ＭＳ Ｐゴシック"/>
          </a:endParaRPr>
        </a:p>
      </xdr:txBody>
    </xdr:sp>
    <xdr:clientData/>
  </xdr:oneCellAnchor>
  <xdr:twoCellAnchor>
    <xdr:from>
      <xdr:col>24</xdr:col>
      <xdr:colOff>469900</xdr:colOff>
      <xdr:row>81</xdr:row>
      <xdr:rowOff>47272</xdr:rowOff>
    </xdr:from>
    <xdr:to>
      <xdr:col>24</xdr:col>
      <xdr:colOff>647700</xdr:colOff>
      <xdr:row>81</xdr:row>
      <xdr:rowOff>47272</xdr:rowOff>
    </xdr:to>
    <xdr:cxnSp macro="">
      <xdr:nvCxnSpPr>
        <xdr:cNvPr id="253" name="直線コネクタ 252"/>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106539</xdr:rowOff>
    </xdr:from>
    <xdr:to>
      <xdr:col>24</xdr:col>
      <xdr:colOff>558800</xdr:colOff>
      <xdr:row>83</xdr:row>
      <xdr:rowOff>160161</xdr:rowOff>
    </xdr:to>
    <xdr:cxnSp macro="">
      <xdr:nvCxnSpPr>
        <xdr:cNvPr id="254" name="直線コネクタ 253"/>
        <xdr:cNvCxnSpPr/>
      </xdr:nvCxnSpPr>
      <xdr:spPr>
        <a:xfrm flipV="1">
          <a:off x="16179800" y="14336889"/>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108249</xdr:rowOff>
    </xdr:from>
    <xdr:ext cx="762000" cy="259045"/>
    <xdr:sp macro="" textlink="">
      <xdr:nvSpPr>
        <xdr:cNvPr id="255" name="給与水準   （国との比較）平均値テキスト"/>
        <xdr:cNvSpPr txBox="1"/>
      </xdr:nvSpPr>
      <xdr:spPr>
        <a:xfrm>
          <a:off x="17106900" y="143385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100.6</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136172</xdr:rowOff>
    </xdr:from>
    <xdr:to>
      <xdr:col>24</xdr:col>
      <xdr:colOff>609600</xdr:colOff>
      <xdr:row>84</xdr:row>
      <xdr:rowOff>66322</xdr:rowOff>
    </xdr:to>
    <xdr:sp macro="" textlink="">
      <xdr:nvSpPr>
        <xdr:cNvPr id="256" name="フローチャート : 判断 255"/>
        <xdr:cNvSpPr/>
      </xdr:nvSpPr>
      <xdr:spPr>
        <a:xfrm>
          <a:off x="169672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170745</xdr:rowOff>
    </xdr:from>
    <xdr:to>
      <xdr:col>23</xdr:col>
      <xdr:colOff>406400</xdr:colOff>
      <xdr:row>83</xdr:row>
      <xdr:rowOff>160161</xdr:rowOff>
    </xdr:to>
    <xdr:cxnSp macro="">
      <xdr:nvCxnSpPr>
        <xdr:cNvPr id="257" name="直線コネクタ 256"/>
        <xdr:cNvCxnSpPr/>
      </xdr:nvCxnSpPr>
      <xdr:spPr>
        <a:xfrm>
          <a:off x="15290800" y="14229645"/>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28928</xdr:rowOff>
    </xdr:from>
    <xdr:to>
      <xdr:col>23</xdr:col>
      <xdr:colOff>457200</xdr:colOff>
      <xdr:row>83</xdr:row>
      <xdr:rowOff>130528</xdr:rowOff>
    </xdr:to>
    <xdr:sp macro="" textlink="">
      <xdr:nvSpPr>
        <xdr:cNvPr id="258" name="フローチャート : 判断 257"/>
        <xdr:cNvSpPr/>
      </xdr:nvSpPr>
      <xdr:spPr>
        <a:xfrm>
          <a:off x="16129000" y="1425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140705</xdr:rowOff>
    </xdr:from>
    <xdr:ext cx="736600" cy="259045"/>
    <xdr:sp macro="" textlink="">
      <xdr:nvSpPr>
        <xdr:cNvPr id="259" name="テキスト ボックス 258"/>
        <xdr:cNvSpPr txBox="1"/>
      </xdr:nvSpPr>
      <xdr:spPr>
        <a:xfrm>
          <a:off x="15798800" y="140281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170745</xdr:rowOff>
    </xdr:from>
    <xdr:to>
      <xdr:col>22</xdr:col>
      <xdr:colOff>203200</xdr:colOff>
      <xdr:row>83</xdr:row>
      <xdr:rowOff>133350</xdr:rowOff>
    </xdr:to>
    <xdr:cxnSp macro="">
      <xdr:nvCxnSpPr>
        <xdr:cNvPr id="260" name="直線コネクタ 259"/>
        <xdr:cNvCxnSpPr/>
      </xdr:nvCxnSpPr>
      <xdr:spPr>
        <a:xfrm flipV="1">
          <a:off x="14401800" y="14229645"/>
          <a:ext cx="889000" cy="13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1" name="フローチャート : 判断 260"/>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62" name="テキスト ボックス 261"/>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133350</xdr:rowOff>
    </xdr:from>
    <xdr:to>
      <xdr:col>21</xdr:col>
      <xdr:colOff>0</xdr:colOff>
      <xdr:row>89</xdr:row>
      <xdr:rowOff>123472</xdr:rowOff>
    </xdr:to>
    <xdr:cxnSp macro="">
      <xdr:nvCxnSpPr>
        <xdr:cNvPr id="263" name="直線コネクタ 262"/>
        <xdr:cNvCxnSpPr/>
      </xdr:nvCxnSpPr>
      <xdr:spPr>
        <a:xfrm flipV="1">
          <a:off x="13512800" y="14363700"/>
          <a:ext cx="889000" cy="1018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55739</xdr:rowOff>
    </xdr:from>
    <xdr:to>
      <xdr:col>21</xdr:col>
      <xdr:colOff>50800</xdr:colOff>
      <xdr:row>83</xdr:row>
      <xdr:rowOff>157339</xdr:rowOff>
    </xdr:to>
    <xdr:sp macro="" textlink="">
      <xdr:nvSpPr>
        <xdr:cNvPr id="264" name="フローチャート : 判断 263"/>
        <xdr:cNvSpPr/>
      </xdr:nvSpPr>
      <xdr:spPr>
        <a:xfrm>
          <a:off x="14351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81</xdr:row>
      <xdr:rowOff>167516</xdr:rowOff>
    </xdr:from>
    <xdr:ext cx="762000" cy="259045"/>
    <xdr:sp macro="" textlink="">
      <xdr:nvSpPr>
        <xdr:cNvPr id="265" name="テキスト ボックス 264"/>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139700</xdr:rowOff>
    </xdr:from>
    <xdr:to>
      <xdr:col>19</xdr:col>
      <xdr:colOff>533400</xdr:colOff>
      <xdr:row>90</xdr:row>
      <xdr:rowOff>69850</xdr:rowOff>
    </xdr:to>
    <xdr:sp macro="" textlink="">
      <xdr:nvSpPr>
        <xdr:cNvPr id="266" name="フローチャート : 判断 265"/>
        <xdr:cNvSpPr/>
      </xdr:nvSpPr>
      <xdr:spPr>
        <a:xfrm>
          <a:off x="13462000" y="1539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54627</xdr:rowOff>
    </xdr:from>
    <xdr:ext cx="762000" cy="259045"/>
    <xdr:sp macro="" textlink="">
      <xdr:nvSpPr>
        <xdr:cNvPr id="267" name="テキスト ボックス 266"/>
        <xdr:cNvSpPr txBox="1"/>
      </xdr:nvSpPr>
      <xdr:spPr>
        <a:xfrm>
          <a:off x="13131800" y="1548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83</xdr:row>
      <xdr:rowOff>55739</xdr:rowOff>
    </xdr:from>
    <xdr:to>
      <xdr:col>24</xdr:col>
      <xdr:colOff>609600</xdr:colOff>
      <xdr:row>83</xdr:row>
      <xdr:rowOff>157339</xdr:rowOff>
    </xdr:to>
    <xdr:sp macro="" textlink="">
      <xdr:nvSpPr>
        <xdr:cNvPr id="273" name="円/楕円 272"/>
        <xdr:cNvSpPr/>
      </xdr:nvSpPr>
      <xdr:spPr>
        <a:xfrm>
          <a:off x="169672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72266</xdr:rowOff>
    </xdr:from>
    <xdr:ext cx="762000" cy="259045"/>
    <xdr:sp macro="" textlink="">
      <xdr:nvSpPr>
        <xdr:cNvPr id="274" name="給与水準   （国との比較）該当値テキスト"/>
        <xdr:cNvSpPr txBox="1"/>
      </xdr:nvSpPr>
      <xdr:spPr>
        <a:xfrm>
          <a:off x="17106900" y="14131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100.0</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109361</xdr:rowOff>
    </xdr:from>
    <xdr:to>
      <xdr:col>23</xdr:col>
      <xdr:colOff>457200</xdr:colOff>
      <xdr:row>84</xdr:row>
      <xdr:rowOff>39511</xdr:rowOff>
    </xdr:to>
    <xdr:sp macro="" textlink="">
      <xdr:nvSpPr>
        <xdr:cNvPr id="275" name="円/楕円 274"/>
        <xdr:cNvSpPr/>
      </xdr:nvSpPr>
      <xdr:spPr>
        <a:xfrm>
          <a:off x="16129000" y="1433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24288</xdr:rowOff>
    </xdr:from>
    <xdr:ext cx="736600" cy="259045"/>
    <xdr:sp macro="" textlink="">
      <xdr:nvSpPr>
        <xdr:cNvPr id="276" name="テキスト ボックス 275"/>
        <xdr:cNvSpPr txBox="1"/>
      </xdr:nvSpPr>
      <xdr:spPr>
        <a:xfrm>
          <a:off x="15798800" y="144260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100.4</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119945</xdr:rowOff>
    </xdr:from>
    <xdr:to>
      <xdr:col>22</xdr:col>
      <xdr:colOff>254000</xdr:colOff>
      <xdr:row>83</xdr:row>
      <xdr:rowOff>50095</xdr:rowOff>
    </xdr:to>
    <xdr:sp macro="" textlink="">
      <xdr:nvSpPr>
        <xdr:cNvPr id="277" name="円/楕円 276"/>
        <xdr:cNvSpPr/>
      </xdr:nvSpPr>
      <xdr:spPr>
        <a:xfrm>
          <a:off x="15240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60272</xdr:rowOff>
    </xdr:from>
    <xdr:ext cx="762000" cy="259045"/>
    <xdr:sp macro="" textlink="">
      <xdr:nvSpPr>
        <xdr:cNvPr id="278" name="テキスト ボックス 277"/>
        <xdr:cNvSpPr txBox="1"/>
      </xdr:nvSpPr>
      <xdr:spPr>
        <a:xfrm>
          <a:off x="14909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82550</xdr:rowOff>
    </xdr:from>
    <xdr:to>
      <xdr:col>21</xdr:col>
      <xdr:colOff>50800</xdr:colOff>
      <xdr:row>84</xdr:row>
      <xdr:rowOff>12700</xdr:rowOff>
    </xdr:to>
    <xdr:sp macro="" textlink="">
      <xdr:nvSpPr>
        <xdr:cNvPr id="279" name="円/楕円 278"/>
        <xdr:cNvSpPr/>
      </xdr:nvSpPr>
      <xdr:spPr>
        <a:xfrm>
          <a:off x="14351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168927</xdr:rowOff>
    </xdr:from>
    <xdr:ext cx="762000" cy="259045"/>
    <xdr:sp macro="" textlink="">
      <xdr:nvSpPr>
        <xdr:cNvPr id="280" name="テキスト ボックス 279"/>
        <xdr:cNvSpPr txBox="1"/>
      </xdr:nvSpPr>
      <xdr:spPr>
        <a:xfrm>
          <a:off x="140208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100.2</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72672</xdr:rowOff>
    </xdr:from>
    <xdr:to>
      <xdr:col>19</xdr:col>
      <xdr:colOff>533400</xdr:colOff>
      <xdr:row>90</xdr:row>
      <xdr:rowOff>2822</xdr:rowOff>
    </xdr:to>
    <xdr:sp macro="" textlink="">
      <xdr:nvSpPr>
        <xdr:cNvPr id="281" name="円/楕円 280"/>
        <xdr:cNvSpPr/>
      </xdr:nvSpPr>
      <xdr:spPr>
        <a:xfrm>
          <a:off x="13462000" y="1533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12999</xdr:rowOff>
    </xdr:from>
    <xdr:ext cx="762000" cy="259045"/>
    <xdr:sp macro="" textlink="">
      <xdr:nvSpPr>
        <xdr:cNvPr id="282" name="テキスト ボックス 281"/>
        <xdr:cNvSpPr txBox="1"/>
      </xdr:nvSpPr>
      <xdr:spPr>
        <a:xfrm>
          <a:off x="13131800" y="15100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107.8</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[4.70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従前から、適正配置を基本として、組織の統廃合を行うことや、再任用職員や嘱託職員の活用・民間委託化等を積極的に進め、退職者の不補充や配置の見直しなどにより、定員の適正化に努めている。</a:t>
          </a:r>
          <a:endParaRPr lang="ja-JP" altLang="ja-JP" sz="1100">
            <a:solidFill>
              <a:schemeClr val="dk1"/>
            </a:solidFill>
            <a:latin typeface="+mn-lt"/>
            <a:ea typeface="+mn-ea"/>
            <a:cs typeface="+mn-cs"/>
          </a:endParaRPr>
        </a:p>
        <a:p>
          <a:pPr fontAlgn="base"/>
          <a:r>
            <a:rPr lang="ja-JP" altLang="ja-JP" sz="1100" b="0" i="0" baseline="0">
              <a:solidFill>
                <a:schemeClr val="dk1"/>
              </a:solidFill>
              <a:latin typeface="+mn-lt"/>
              <a:ea typeface="+mn-ea"/>
              <a:cs typeface="+mn-cs"/>
            </a:rPr>
            <a:t>　</a:t>
          </a:r>
          <a:r>
            <a:rPr lang="en-US" altLang="ja-JP" sz="1100" b="0" i="0" baseline="0">
              <a:solidFill>
                <a:schemeClr val="dk1"/>
              </a:solidFill>
              <a:latin typeface="+mn-lt"/>
              <a:ea typeface="+mn-ea"/>
              <a:cs typeface="+mn-cs"/>
            </a:rPr>
            <a:t> </a:t>
          </a:r>
          <a:r>
            <a:rPr lang="ja-JP" altLang="ja-JP" sz="1100" b="0" i="0" baseline="0">
              <a:solidFill>
                <a:schemeClr val="dk1"/>
              </a:solidFill>
              <a:latin typeface="+mn-lt"/>
              <a:ea typeface="+mn-ea"/>
              <a:cs typeface="+mn-cs"/>
            </a:rPr>
            <a:t>今後についても、限られた人的資源の有効活用の推進に向けた計画的な定員管理を行っていくことに努める。</a:t>
          </a:r>
          <a:endParaRPr lang="ja-JP" altLang="ja-JP" sz="1100">
            <a:solidFill>
              <a:schemeClr val="dk1"/>
            </a:solidFill>
            <a:latin typeface="+mn-lt"/>
            <a:ea typeface="+mn-ea"/>
            <a:cs typeface="+mn-cs"/>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140788</xdr:rowOff>
    </xdr:from>
    <xdr:to>
      <xdr:col>24</xdr:col>
      <xdr:colOff>558800</xdr:colOff>
      <xdr:row>66</xdr:row>
      <xdr:rowOff>141151</xdr:rowOff>
    </xdr:to>
    <xdr:cxnSp macro="">
      <xdr:nvCxnSpPr>
        <xdr:cNvPr id="314" name="直線コネクタ 313"/>
        <xdr:cNvCxnSpPr/>
      </xdr:nvCxnSpPr>
      <xdr:spPr>
        <a:xfrm flipV="1">
          <a:off x="17018000" y="10084888"/>
          <a:ext cx="0" cy="1371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113228</xdr:rowOff>
    </xdr:from>
    <xdr:ext cx="762000" cy="259045"/>
    <xdr:sp macro="" textlink="">
      <xdr:nvSpPr>
        <xdr:cNvPr id="315" name="定員管理の状況最小値テキスト"/>
        <xdr:cNvSpPr txBox="1"/>
      </xdr:nvSpPr>
      <xdr:spPr>
        <a:xfrm>
          <a:off x="17106900" y="11428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8.42</a:t>
          </a:r>
          <a:endParaRPr kumimoji="1" lang="ja-JP" altLang="en-US" sz="1000" b="1">
            <a:latin typeface="ＭＳ Ｐゴシック"/>
          </a:endParaRPr>
        </a:p>
      </xdr:txBody>
    </xdr:sp>
    <xdr:clientData/>
  </xdr:oneCellAnchor>
  <xdr:twoCellAnchor>
    <xdr:from>
      <xdr:col>24</xdr:col>
      <xdr:colOff>469900</xdr:colOff>
      <xdr:row>66</xdr:row>
      <xdr:rowOff>141151</xdr:rowOff>
    </xdr:from>
    <xdr:to>
      <xdr:col>24</xdr:col>
      <xdr:colOff>647700</xdr:colOff>
      <xdr:row>66</xdr:row>
      <xdr:rowOff>141151</xdr:rowOff>
    </xdr:to>
    <xdr:cxnSp macro="">
      <xdr:nvCxnSpPr>
        <xdr:cNvPr id="316" name="直線コネクタ 315"/>
        <xdr:cNvCxnSpPr/>
      </xdr:nvCxnSpPr>
      <xdr:spPr>
        <a:xfrm>
          <a:off x="16929100" y="11456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55715</xdr:rowOff>
    </xdr:from>
    <xdr:ext cx="762000" cy="259045"/>
    <xdr:sp macro="" textlink="">
      <xdr:nvSpPr>
        <xdr:cNvPr id="317" name="定員管理の状況最大値テキスト"/>
        <xdr:cNvSpPr txBox="1"/>
      </xdr:nvSpPr>
      <xdr:spPr>
        <a:xfrm>
          <a:off x="17106900" y="982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4.44</a:t>
          </a:r>
          <a:endParaRPr kumimoji="1" lang="ja-JP" altLang="en-US" sz="1000" b="1">
            <a:latin typeface="ＭＳ Ｐゴシック"/>
          </a:endParaRPr>
        </a:p>
      </xdr:txBody>
    </xdr:sp>
    <xdr:clientData/>
  </xdr:oneCellAnchor>
  <xdr:twoCellAnchor>
    <xdr:from>
      <xdr:col>24</xdr:col>
      <xdr:colOff>469900</xdr:colOff>
      <xdr:row>58</xdr:row>
      <xdr:rowOff>140788</xdr:rowOff>
    </xdr:from>
    <xdr:to>
      <xdr:col>24</xdr:col>
      <xdr:colOff>647700</xdr:colOff>
      <xdr:row>58</xdr:row>
      <xdr:rowOff>140788</xdr:rowOff>
    </xdr:to>
    <xdr:cxnSp macro="">
      <xdr:nvCxnSpPr>
        <xdr:cNvPr id="318" name="直線コネクタ 317"/>
        <xdr:cNvCxnSpPr/>
      </xdr:nvCxnSpPr>
      <xdr:spPr>
        <a:xfrm>
          <a:off x="16929100" y="10084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59</xdr:row>
      <xdr:rowOff>58965</xdr:rowOff>
    </xdr:from>
    <xdr:to>
      <xdr:col>24</xdr:col>
      <xdr:colOff>558800</xdr:colOff>
      <xdr:row>59</xdr:row>
      <xdr:rowOff>62412</xdr:rowOff>
    </xdr:to>
    <xdr:cxnSp macro="">
      <xdr:nvCxnSpPr>
        <xdr:cNvPr id="319" name="直線コネクタ 318"/>
        <xdr:cNvCxnSpPr/>
      </xdr:nvCxnSpPr>
      <xdr:spPr>
        <a:xfrm flipV="1">
          <a:off x="16179800" y="10174515"/>
          <a:ext cx="8382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109600</xdr:rowOff>
    </xdr:from>
    <xdr:ext cx="762000" cy="259045"/>
    <xdr:sp macro="" textlink="">
      <xdr:nvSpPr>
        <xdr:cNvPr id="320" name="定員管理の状況平均値テキスト"/>
        <xdr:cNvSpPr txBox="1"/>
      </xdr:nvSpPr>
      <xdr:spPr>
        <a:xfrm>
          <a:off x="17106900" y="105680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137523</xdr:rowOff>
    </xdr:from>
    <xdr:to>
      <xdr:col>24</xdr:col>
      <xdr:colOff>609600</xdr:colOff>
      <xdr:row>62</xdr:row>
      <xdr:rowOff>67673</xdr:rowOff>
    </xdr:to>
    <xdr:sp macro="" textlink="">
      <xdr:nvSpPr>
        <xdr:cNvPr id="321" name="フローチャート : 判断 320"/>
        <xdr:cNvSpPr/>
      </xdr:nvSpPr>
      <xdr:spPr>
        <a:xfrm>
          <a:off x="169672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59</xdr:row>
      <xdr:rowOff>45176</xdr:rowOff>
    </xdr:from>
    <xdr:to>
      <xdr:col>23</xdr:col>
      <xdr:colOff>406400</xdr:colOff>
      <xdr:row>59</xdr:row>
      <xdr:rowOff>62412</xdr:rowOff>
    </xdr:to>
    <xdr:cxnSp macro="">
      <xdr:nvCxnSpPr>
        <xdr:cNvPr id="322" name="直線コネクタ 321"/>
        <xdr:cNvCxnSpPr/>
      </xdr:nvCxnSpPr>
      <xdr:spPr>
        <a:xfrm>
          <a:off x="15290800" y="10160726"/>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65133</xdr:rowOff>
    </xdr:from>
    <xdr:to>
      <xdr:col>23</xdr:col>
      <xdr:colOff>457200</xdr:colOff>
      <xdr:row>61</xdr:row>
      <xdr:rowOff>166733</xdr:rowOff>
    </xdr:to>
    <xdr:sp macro="" textlink="">
      <xdr:nvSpPr>
        <xdr:cNvPr id="323" name="フローチャート : 判断 322"/>
        <xdr:cNvSpPr/>
      </xdr:nvSpPr>
      <xdr:spPr>
        <a:xfrm>
          <a:off x="16129000" y="1052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151510</xdr:rowOff>
    </xdr:from>
    <xdr:ext cx="736600" cy="259045"/>
    <xdr:sp macro="" textlink="">
      <xdr:nvSpPr>
        <xdr:cNvPr id="324" name="テキスト ボックス 323"/>
        <xdr:cNvSpPr txBox="1"/>
      </xdr:nvSpPr>
      <xdr:spPr>
        <a:xfrm>
          <a:off x="15798800" y="10609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twoCellAnchor>
    <xdr:from>
      <xdr:col>21</xdr:col>
      <xdr:colOff>0</xdr:colOff>
      <xdr:row>59</xdr:row>
      <xdr:rowOff>38281</xdr:rowOff>
    </xdr:from>
    <xdr:to>
      <xdr:col>22</xdr:col>
      <xdr:colOff>203200</xdr:colOff>
      <xdr:row>59</xdr:row>
      <xdr:rowOff>45176</xdr:rowOff>
    </xdr:to>
    <xdr:cxnSp macro="">
      <xdr:nvCxnSpPr>
        <xdr:cNvPr id="325" name="直線コネクタ 324"/>
        <xdr:cNvCxnSpPr/>
      </xdr:nvCxnSpPr>
      <xdr:spPr>
        <a:xfrm>
          <a:off x="14401800" y="10153831"/>
          <a:ext cx="8890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137523</xdr:rowOff>
    </xdr:from>
    <xdr:to>
      <xdr:col>22</xdr:col>
      <xdr:colOff>254000</xdr:colOff>
      <xdr:row>62</xdr:row>
      <xdr:rowOff>67673</xdr:rowOff>
    </xdr:to>
    <xdr:sp macro="" textlink="">
      <xdr:nvSpPr>
        <xdr:cNvPr id="326" name="フローチャート : 判断 325"/>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52450</xdr:rowOff>
    </xdr:from>
    <xdr:ext cx="762000" cy="259045"/>
    <xdr:sp macro="" textlink="">
      <xdr:nvSpPr>
        <xdr:cNvPr id="327" name="テキスト ボックス 326"/>
        <xdr:cNvSpPr txBox="1"/>
      </xdr:nvSpPr>
      <xdr:spPr>
        <a:xfrm>
          <a:off x="14909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6.07</a:t>
          </a:r>
          <a:endParaRPr kumimoji="1" lang="ja-JP" altLang="en-US" sz="1000" b="1">
            <a:solidFill>
              <a:srgbClr val="000080"/>
            </a:solidFill>
            <a:latin typeface="ＭＳ Ｐゴシック"/>
          </a:endParaRPr>
        </a:p>
      </xdr:txBody>
    </xdr:sp>
    <xdr:clientData/>
  </xdr:oneCellAnchor>
  <xdr:twoCellAnchor>
    <xdr:from>
      <xdr:col>19</xdr:col>
      <xdr:colOff>482600</xdr:colOff>
      <xdr:row>59</xdr:row>
      <xdr:rowOff>34834</xdr:rowOff>
    </xdr:from>
    <xdr:to>
      <xdr:col>21</xdr:col>
      <xdr:colOff>0</xdr:colOff>
      <xdr:row>59</xdr:row>
      <xdr:rowOff>38281</xdr:rowOff>
    </xdr:to>
    <xdr:cxnSp macro="">
      <xdr:nvCxnSpPr>
        <xdr:cNvPr id="328" name="直線コネクタ 327"/>
        <xdr:cNvCxnSpPr/>
      </xdr:nvCxnSpPr>
      <xdr:spPr>
        <a:xfrm>
          <a:off x="13512800" y="1015038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151312</xdr:rowOff>
    </xdr:from>
    <xdr:to>
      <xdr:col>21</xdr:col>
      <xdr:colOff>50800</xdr:colOff>
      <xdr:row>62</xdr:row>
      <xdr:rowOff>81462</xdr:rowOff>
    </xdr:to>
    <xdr:sp macro="" textlink="">
      <xdr:nvSpPr>
        <xdr:cNvPr id="329" name="フローチャート : 判断 328"/>
        <xdr:cNvSpPr/>
      </xdr:nvSpPr>
      <xdr:spPr>
        <a:xfrm>
          <a:off x="14351000" y="10609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66239</xdr:rowOff>
    </xdr:from>
    <xdr:ext cx="762000" cy="259045"/>
    <xdr:sp macro="" textlink="">
      <xdr:nvSpPr>
        <xdr:cNvPr id="330" name="テキスト ボックス 329"/>
        <xdr:cNvSpPr txBox="1"/>
      </xdr:nvSpPr>
      <xdr:spPr>
        <a:xfrm>
          <a:off x="14020800" y="1069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6.11</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165100</xdr:rowOff>
    </xdr:from>
    <xdr:to>
      <xdr:col>19</xdr:col>
      <xdr:colOff>533400</xdr:colOff>
      <xdr:row>62</xdr:row>
      <xdr:rowOff>95250</xdr:rowOff>
    </xdr:to>
    <xdr:sp macro="" textlink="">
      <xdr:nvSpPr>
        <xdr:cNvPr id="331" name="フローチャート : 判断 330"/>
        <xdr:cNvSpPr/>
      </xdr:nvSpPr>
      <xdr:spPr>
        <a:xfrm>
          <a:off x="13462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80027</xdr:rowOff>
    </xdr:from>
    <xdr:ext cx="762000" cy="259045"/>
    <xdr:sp macro="" textlink="">
      <xdr:nvSpPr>
        <xdr:cNvPr id="332" name="テキスト ボックス 331"/>
        <xdr:cNvSpPr txBox="1"/>
      </xdr:nvSpPr>
      <xdr:spPr>
        <a:xfrm>
          <a:off x="13131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6.15</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59</xdr:row>
      <xdr:rowOff>8165</xdr:rowOff>
    </xdr:from>
    <xdr:to>
      <xdr:col>24</xdr:col>
      <xdr:colOff>609600</xdr:colOff>
      <xdr:row>59</xdr:row>
      <xdr:rowOff>109765</xdr:rowOff>
    </xdr:to>
    <xdr:sp macro="" textlink="">
      <xdr:nvSpPr>
        <xdr:cNvPr id="338" name="円/楕円 337"/>
        <xdr:cNvSpPr/>
      </xdr:nvSpPr>
      <xdr:spPr>
        <a:xfrm>
          <a:off x="169672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100892</xdr:rowOff>
    </xdr:from>
    <xdr:ext cx="762000" cy="259045"/>
    <xdr:sp macro="" textlink="">
      <xdr:nvSpPr>
        <xdr:cNvPr id="339" name="定員管理の状況該当値テキスト"/>
        <xdr:cNvSpPr txBox="1"/>
      </xdr:nvSpPr>
      <xdr:spPr>
        <a:xfrm>
          <a:off x="17106900" y="10044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23</xdr:col>
      <xdr:colOff>355600</xdr:colOff>
      <xdr:row>59</xdr:row>
      <xdr:rowOff>11612</xdr:rowOff>
    </xdr:from>
    <xdr:to>
      <xdr:col>23</xdr:col>
      <xdr:colOff>457200</xdr:colOff>
      <xdr:row>59</xdr:row>
      <xdr:rowOff>113212</xdr:rowOff>
    </xdr:to>
    <xdr:sp macro="" textlink="">
      <xdr:nvSpPr>
        <xdr:cNvPr id="340" name="円/楕円 339"/>
        <xdr:cNvSpPr/>
      </xdr:nvSpPr>
      <xdr:spPr>
        <a:xfrm>
          <a:off x="16129000" y="10127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123389</xdr:rowOff>
    </xdr:from>
    <xdr:ext cx="736600" cy="259045"/>
    <xdr:sp macro="" textlink="">
      <xdr:nvSpPr>
        <xdr:cNvPr id="341" name="テキスト ボックス 340"/>
        <xdr:cNvSpPr txBox="1"/>
      </xdr:nvSpPr>
      <xdr:spPr>
        <a:xfrm>
          <a:off x="15798800" y="98960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4.71</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165826</xdr:rowOff>
    </xdr:from>
    <xdr:to>
      <xdr:col>22</xdr:col>
      <xdr:colOff>254000</xdr:colOff>
      <xdr:row>59</xdr:row>
      <xdr:rowOff>95976</xdr:rowOff>
    </xdr:to>
    <xdr:sp macro="" textlink="">
      <xdr:nvSpPr>
        <xdr:cNvPr id="342" name="円/楕円 341"/>
        <xdr:cNvSpPr/>
      </xdr:nvSpPr>
      <xdr:spPr>
        <a:xfrm>
          <a:off x="15240000" y="10109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106153</xdr:rowOff>
    </xdr:from>
    <xdr:ext cx="762000" cy="259045"/>
    <xdr:sp macro="" textlink="">
      <xdr:nvSpPr>
        <xdr:cNvPr id="343" name="テキスト ボックス 342"/>
        <xdr:cNvSpPr txBox="1"/>
      </xdr:nvSpPr>
      <xdr:spPr>
        <a:xfrm>
          <a:off x="14909800" y="98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4.66</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158931</xdr:rowOff>
    </xdr:from>
    <xdr:to>
      <xdr:col>21</xdr:col>
      <xdr:colOff>50800</xdr:colOff>
      <xdr:row>59</xdr:row>
      <xdr:rowOff>89081</xdr:rowOff>
    </xdr:to>
    <xdr:sp macro="" textlink="">
      <xdr:nvSpPr>
        <xdr:cNvPr id="344" name="円/楕円 343"/>
        <xdr:cNvSpPr/>
      </xdr:nvSpPr>
      <xdr:spPr>
        <a:xfrm>
          <a:off x="14351000" y="10103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99258</xdr:rowOff>
    </xdr:from>
    <xdr:ext cx="762000" cy="259045"/>
    <xdr:sp macro="" textlink="">
      <xdr:nvSpPr>
        <xdr:cNvPr id="345" name="テキスト ボックス 344"/>
        <xdr:cNvSpPr txBox="1"/>
      </xdr:nvSpPr>
      <xdr:spPr>
        <a:xfrm>
          <a:off x="14020800" y="9871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4.64</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155484</xdr:rowOff>
    </xdr:from>
    <xdr:to>
      <xdr:col>19</xdr:col>
      <xdr:colOff>533400</xdr:colOff>
      <xdr:row>59</xdr:row>
      <xdr:rowOff>85634</xdr:rowOff>
    </xdr:to>
    <xdr:sp macro="" textlink="">
      <xdr:nvSpPr>
        <xdr:cNvPr id="346" name="円/楕円 345"/>
        <xdr:cNvSpPr/>
      </xdr:nvSpPr>
      <xdr:spPr>
        <a:xfrm>
          <a:off x="13462000" y="1009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95811</xdr:rowOff>
    </xdr:from>
    <xdr:ext cx="762000" cy="259045"/>
    <xdr:sp macro="" textlink="">
      <xdr:nvSpPr>
        <xdr:cNvPr id="347" name="テキスト ボックス 346"/>
        <xdr:cNvSpPr txBox="1"/>
      </xdr:nvSpPr>
      <xdr:spPr>
        <a:xfrm>
          <a:off x="13131800" y="986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[0.6%]</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 </a:t>
          </a:r>
          <a:r>
            <a:rPr kumimoji="1" lang="en-US" altLang="ja-JP" sz="1200" b="1" i="1">
              <a:solidFill>
                <a:srgbClr val="4080FF"/>
              </a:solidFill>
              <a:latin typeface="ＭＳ Ｐゴシック"/>
            </a:rPr>
            <a:t>1.7</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100" b="0" i="0" baseline="0">
              <a:solidFill>
                <a:schemeClr val="dk1"/>
              </a:solidFill>
              <a:latin typeface="+mn-lt"/>
              <a:ea typeface="+mn-ea"/>
              <a:cs typeface="+mn-cs"/>
            </a:rPr>
            <a:t>　人口増加に伴う公共施設の建設が続いた時期の市債の償還が終えてきたことや、</a:t>
          </a:r>
          <a:r>
            <a:rPr lang="ja-JP" altLang="ja-JP" sz="1100" b="0" i="0">
              <a:solidFill>
                <a:schemeClr val="dk1"/>
              </a:solidFill>
              <a:latin typeface="+mn-lt"/>
              <a:ea typeface="+mn-ea"/>
              <a:cs typeface="+mn-cs"/>
            </a:rPr>
            <a:t>市債借入額が償還元金額を上回らないこととした財政規律を設け債務残高の抑制を図っ</a:t>
          </a:r>
          <a:r>
            <a:rPr lang="ja-JP" altLang="ja-JP" sz="1100" b="0" i="0" baseline="0">
              <a:solidFill>
                <a:schemeClr val="dk1"/>
              </a:solidFill>
              <a:latin typeface="+mn-lt"/>
              <a:ea typeface="+mn-ea"/>
              <a:cs typeface="+mn-cs"/>
            </a:rPr>
            <a:t>たことで、前年度に比べ公債費は減少した。また、１９９０年度に下水道普及率１００％に達している下水道事業においても前年度に比べ公債費は減少した。</a:t>
          </a:r>
          <a:endParaRPr lang="en-US" altLang="ja-JP" sz="1100" b="0" i="0" baseline="0">
            <a:solidFill>
              <a:schemeClr val="dk1"/>
            </a:solidFill>
            <a:latin typeface="+mn-lt"/>
            <a:ea typeface="+mn-ea"/>
            <a:cs typeface="+mn-cs"/>
          </a:endParaRPr>
        </a:p>
        <a:p>
          <a:r>
            <a:rPr lang="ja-JP" altLang="ja-JP" sz="1100" b="0" i="0" baseline="0">
              <a:solidFill>
                <a:schemeClr val="dk1"/>
              </a:solidFill>
              <a:latin typeface="+mn-lt"/>
              <a:ea typeface="+mn-ea"/>
              <a:cs typeface="+mn-cs"/>
            </a:rPr>
            <a:t>　今後としても、財政規律を基本としつつ債務残高の抑制を図っていく方針であるが、老朽化する公共施設等の大規模改修及び改築などに係る起債により、公債費は増加に転じることが予想される。</a:t>
          </a:r>
          <a:endParaRPr kumimoji="1" lang="ja-JP" altLang="ja-JP" sz="1100">
            <a:solidFill>
              <a:schemeClr val="dk1"/>
            </a:solidFill>
            <a:latin typeface="+mn-lt"/>
            <a:ea typeface="+mn-ea"/>
            <a:cs typeface="+mn-cs"/>
          </a:endParaRP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4" name="直線コネクタ 363"/>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5" name="テキスト ボックス 364"/>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6" name="直線コネクタ 365"/>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7" name="テキスト ボックス 366"/>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8" name="直線コネクタ 367"/>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9" name="テキスト ボックス 368"/>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70" name="直線コネクタ 369"/>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71" name="テキスト ボックス 370"/>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72" name="直線コネクタ 371"/>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73" name="テキスト ボックス 372"/>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4" name="直線コネクタ 373"/>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5" name="直線コネクタ 374"/>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6"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146352</xdr:rowOff>
    </xdr:from>
    <xdr:to>
      <xdr:col>24</xdr:col>
      <xdr:colOff>558800</xdr:colOff>
      <xdr:row>45</xdr:row>
      <xdr:rowOff>108555</xdr:rowOff>
    </xdr:to>
    <xdr:cxnSp macro="">
      <xdr:nvCxnSpPr>
        <xdr:cNvPr id="377" name="直線コネクタ 376"/>
        <xdr:cNvCxnSpPr/>
      </xdr:nvCxnSpPr>
      <xdr:spPr>
        <a:xfrm flipV="1">
          <a:off x="17018000" y="6318552"/>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80632</xdr:rowOff>
    </xdr:from>
    <xdr:ext cx="762000" cy="259045"/>
    <xdr:sp macro="" textlink="">
      <xdr:nvSpPr>
        <xdr:cNvPr id="378" name="公債費負担の状況最小値テキスト"/>
        <xdr:cNvSpPr txBox="1"/>
      </xdr:nvSpPr>
      <xdr:spPr>
        <a:xfrm>
          <a:off x="17106900" y="7795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24</xdr:col>
      <xdr:colOff>469900</xdr:colOff>
      <xdr:row>45</xdr:row>
      <xdr:rowOff>108555</xdr:rowOff>
    </xdr:from>
    <xdr:to>
      <xdr:col>24</xdr:col>
      <xdr:colOff>647700</xdr:colOff>
      <xdr:row>45</xdr:row>
      <xdr:rowOff>108555</xdr:rowOff>
    </xdr:to>
    <xdr:cxnSp macro="">
      <xdr:nvCxnSpPr>
        <xdr:cNvPr id="379" name="直線コネクタ 378"/>
        <xdr:cNvCxnSpPr/>
      </xdr:nvCxnSpPr>
      <xdr:spPr>
        <a:xfrm>
          <a:off x="16929100" y="7823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61279</xdr:rowOff>
    </xdr:from>
    <xdr:ext cx="762000" cy="259045"/>
    <xdr:sp macro="" textlink="">
      <xdr:nvSpPr>
        <xdr:cNvPr id="380" name="公債費負担の状況最大値テキスト"/>
        <xdr:cNvSpPr txBox="1"/>
      </xdr:nvSpPr>
      <xdr:spPr>
        <a:xfrm>
          <a:off x="17106900" y="606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1.3</a:t>
          </a:r>
          <a:endParaRPr kumimoji="1" lang="ja-JP" altLang="en-US" sz="1000" b="1">
            <a:latin typeface="ＭＳ Ｐゴシック"/>
          </a:endParaRPr>
        </a:p>
      </xdr:txBody>
    </xdr:sp>
    <xdr:clientData/>
  </xdr:oneCellAnchor>
  <xdr:twoCellAnchor>
    <xdr:from>
      <xdr:col>24</xdr:col>
      <xdr:colOff>469900</xdr:colOff>
      <xdr:row>36</xdr:row>
      <xdr:rowOff>146352</xdr:rowOff>
    </xdr:from>
    <xdr:to>
      <xdr:col>24</xdr:col>
      <xdr:colOff>647700</xdr:colOff>
      <xdr:row>36</xdr:row>
      <xdr:rowOff>146352</xdr:rowOff>
    </xdr:to>
    <xdr:cxnSp macro="">
      <xdr:nvCxnSpPr>
        <xdr:cNvPr id="381" name="直線コネクタ 380"/>
        <xdr:cNvCxnSpPr/>
      </xdr:nvCxnSpPr>
      <xdr:spPr>
        <a:xfrm>
          <a:off x="16929100" y="631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38</xdr:row>
      <xdr:rowOff>21772</xdr:rowOff>
    </xdr:from>
    <xdr:to>
      <xdr:col>24</xdr:col>
      <xdr:colOff>558800</xdr:colOff>
      <xdr:row>38</xdr:row>
      <xdr:rowOff>79224</xdr:rowOff>
    </xdr:to>
    <xdr:cxnSp macro="">
      <xdr:nvCxnSpPr>
        <xdr:cNvPr id="382" name="直線コネクタ 381"/>
        <xdr:cNvCxnSpPr/>
      </xdr:nvCxnSpPr>
      <xdr:spPr>
        <a:xfrm flipV="1">
          <a:off x="16179800" y="6536872"/>
          <a:ext cx="8382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116312</xdr:rowOff>
    </xdr:from>
    <xdr:ext cx="762000" cy="259045"/>
    <xdr:sp macro="" textlink="">
      <xdr:nvSpPr>
        <xdr:cNvPr id="383" name="公債費負担の状況平均値テキスト"/>
        <xdr:cNvSpPr txBox="1"/>
      </xdr:nvSpPr>
      <xdr:spPr>
        <a:xfrm>
          <a:off x="17106900" y="6802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144235</xdr:rowOff>
    </xdr:from>
    <xdr:to>
      <xdr:col>24</xdr:col>
      <xdr:colOff>609600</xdr:colOff>
      <xdr:row>40</xdr:row>
      <xdr:rowOff>74385</xdr:rowOff>
    </xdr:to>
    <xdr:sp macro="" textlink="">
      <xdr:nvSpPr>
        <xdr:cNvPr id="384" name="フローチャート : 判断 383"/>
        <xdr:cNvSpPr/>
      </xdr:nvSpPr>
      <xdr:spPr>
        <a:xfrm>
          <a:off x="169672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38</xdr:row>
      <xdr:rowOff>79224</xdr:rowOff>
    </xdr:from>
    <xdr:to>
      <xdr:col>23</xdr:col>
      <xdr:colOff>406400</xdr:colOff>
      <xdr:row>39</xdr:row>
      <xdr:rowOff>22678</xdr:rowOff>
    </xdr:to>
    <xdr:cxnSp macro="">
      <xdr:nvCxnSpPr>
        <xdr:cNvPr id="385" name="直線コネクタ 384"/>
        <xdr:cNvCxnSpPr/>
      </xdr:nvCxnSpPr>
      <xdr:spPr>
        <a:xfrm flipV="1">
          <a:off x="15290800" y="6594324"/>
          <a:ext cx="889000" cy="114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30238</xdr:rowOff>
    </xdr:from>
    <xdr:to>
      <xdr:col>23</xdr:col>
      <xdr:colOff>457200</xdr:colOff>
      <xdr:row>40</xdr:row>
      <xdr:rowOff>131838</xdr:rowOff>
    </xdr:to>
    <xdr:sp macro="" textlink="">
      <xdr:nvSpPr>
        <xdr:cNvPr id="386" name="フローチャート : 判断 385"/>
        <xdr:cNvSpPr/>
      </xdr:nvSpPr>
      <xdr:spPr>
        <a:xfrm>
          <a:off x="16129000" y="688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116615</xdr:rowOff>
    </xdr:from>
    <xdr:ext cx="736600" cy="259045"/>
    <xdr:sp macro="" textlink="">
      <xdr:nvSpPr>
        <xdr:cNvPr id="387" name="テキスト ボックス 386"/>
        <xdr:cNvSpPr txBox="1"/>
      </xdr:nvSpPr>
      <xdr:spPr>
        <a:xfrm>
          <a:off x="15798800" y="6974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4.1</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22678</xdr:rowOff>
    </xdr:from>
    <xdr:to>
      <xdr:col>22</xdr:col>
      <xdr:colOff>203200</xdr:colOff>
      <xdr:row>39</xdr:row>
      <xdr:rowOff>114602</xdr:rowOff>
    </xdr:to>
    <xdr:cxnSp macro="">
      <xdr:nvCxnSpPr>
        <xdr:cNvPr id="388" name="直線コネクタ 387"/>
        <xdr:cNvCxnSpPr/>
      </xdr:nvCxnSpPr>
      <xdr:spPr>
        <a:xfrm flipV="1">
          <a:off x="14401800" y="6709228"/>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156633</xdr:rowOff>
    </xdr:from>
    <xdr:to>
      <xdr:col>22</xdr:col>
      <xdr:colOff>254000</xdr:colOff>
      <xdr:row>41</xdr:row>
      <xdr:rowOff>86783</xdr:rowOff>
    </xdr:to>
    <xdr:sp macro="" textlink="">
      <xdr:nvSpPr>
        <xdr:cNvPr id="389" name="フローチャート : 判断 388"/>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71560</xdr:rowOff>
    </xdr:from>
    <xdr:ext cx="762000" cy="259045"/>
    <xdr:sp macro="" textlink="">
      <xdr:nvSpPr>
        <xdr:cNvPr id="390" name="テキスト ボックス 389"/>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114602</xdr:rowOff>
    </xdr:from>
    <xdr:to>
      <xdr:col>21</xdr:col>
      <xdr:colOff>0</xdr:colOff>
      <xdr:row>39</xdr:row>
      <xdr:rowOff>149074</xdr:rowOff>
    </xdr:to>
    <xdr:cxnSp macro="">
      <xdr:nvCxnSpPr>
        <xdr:cNvPr id="391" name="直線コネクタ 390"/>
        <xdr:cNvCxnSpPr/>
      </xdr:nvCxnSpPr>
      <xdr:spPr>
        <a:xfrm flipV="1">
          <a:off x="13512800" y="6801152"/>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65617</xdr:rowOff>
    </xdr:from>
    <xdr:to>
      <xdr:col>21</xdr:col>
      <xdr:colOff>50800</xdr:colOff>
      <xdr:row>41</xdr:row>
      <xdr:rowOff>167217</xdr:rowOff>
    </xdr:to>
    <xdr:sp macro="" textlink="">
      <xdr:nvSpPr>
        <xdr:cNvPr id="392" name="フローチャート : 判断 391"/>
        <xdr:cNvSpPr/>
      </xdr:nvSpPr>
      <xdr:spPr>
        <a:xfrm>
          <a:off x="14351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151994</xdr:rowOff>
    </xdr:from>
    <xdr:ext cx="762000" cy="259045"/>
    <xdr:sp macro="" textlink="">
      <xdr:nvSpPr>
        <xdr:cNvPr id="393" name="テキスト ボックス 392"/>
        <xdr:cNvSpPr txBox="1"/>
      </xdr:nvSpPr>
      <xdr:spPr>
        <a:xfrm>
          <a:off x="14020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169031</xdr:rowOff>
    </xdr:from>
    <xdr:to>
      <xdr:col>19</xdr:col>
      <xdr:colOff>533400</xdr:colOff>
      <xdr:row>42</xdr:row>
      <xdr:rowOff>99181</xdr:rowOff>
    </xdr:to>
    <xdr:sp macro="" textlink="">
      <xdr:nvSpPr>
        <xdr:cNvPr id="394" name="フローチャート : 判断 393"/>
        <xdr:cNvSpPr/>
      </xdr:nvSpPr>
      <xdr:spPr>
        <a:xfrm>
          <a:off x="13462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83958</xdr:rowOff>
    </xdr:from>
    <xdr:ext cx="762000" cy="259045"/>
    <xdr:sp macro="" textlink="">
      <xdr:nvSpPr>
        <xdr:cNvPr id="395" name="テキスト ボックス 394"/>
        <xdr:cNvSpPr txBox="1"/>
      </xdr:nvSpPr>
      <xdr:spPr>
        <a:xfrm>
          <a:off x="13131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6" name="テキスト ボックス 395"/>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7" name="テキスト ボックス 396"/>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8" name="テキスト ボックス 397"/>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9" name="テキスト ボックス 398"/>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0" name="テキスト ボックス 399"/>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37</xdr:row>
      <xdr:rowOff>142422</xdr:rowOff>
    </xdr:from>
    <xdr:to>
      <xdr:col>24</xdr:col>
      <xdr:colOff>609600</xdr:colOff>
      <xdr:row>38</xdr:row>
      <xdr:rowOff>72572</xdr:rowOff>
    </xdr:to>
    <xdr:sp macro="" textlink="">
      <xdr:nvSpPr>
        <xdr:cNvPr id="401" name="円/楕円 400"/>
        <xdr:cNvSpPr/>
      </xdr:nvSpPr>
      <xdr:spPr>
        <a:xfrm>
          <a:off x="169672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36</xdr:row>
      <xdr:rowOff>158949</xdr:rowOff>
    </xdr:from>
    <xdr:ext cx="762000" cy="259045"/>
    <xdr:sp macro="" textlink="">
      <xdr:nvSpPr>
        <xdr:cNvPr id="402" name="公債費負担の状況該当値テキスト"/>
        <xdr:cNvSpPr txBox="1"/>
      </xdr:nvSpPr>
      <xdr:spPr>
        <a:xfrm>
          <a:off x="17106900" y="6331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23</xdr:col>
      <xdr:colOff>355600</xdr:colOff>
      <xdr:row>38</xdr:row>
      <xdr:rowOff>28424</xdr:rowOff>
    </xdr:from>
    <xdr:to>
      <xdr:col>23</xdr:col>
      <xdr:colOff>457200</xdr:colOff>
      <xdr:row>38</xdr:row>
      <xdr:rowOff>130024</xdr:rowOff>
    </xdr:to>
    <xdr:sp macro="" textlink="">
      <xdr:nvSpPr>
        <xdr:cNvPr id="403" name="円/楕円 402"/>
        <xdr:cNvSpPr/>
      </xdr:nvSpPr>
      <xdr:spPr>
        <a:xfrm>
          <a:off x="16129000" y="65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36</xdr:row>
      <xdr:rowOff>140201</xdr:rowOff>
    </xdr:from>
    <xdr:ext cx="736600" cy="259045"/>
    <xdr:sp macro="" textlink="">
      <xdr:nvSpPr>
        <xdr:cNvPr id="404" name="テキスト ボックス 403"/>
        <xdr:cNvSpPr txBox="1"/>
      </xdr:nvSpPr>
      <xdr:spPr>
        <a:xfrm>
          <a:off x="15798800" y="63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22</xdr:col>
      <xdr:colOff>152400</xdr:colOff>
      <xdr:row>38</xdr:row>
      <xdr:rowOff>143328</xdr:rowOff>
    </xdr:from>
    <xdr:to>
      <xdr:col>22</xdr:col>
      <xdr:colOff>254000</xdr:colOff>
      <xdr:row>39</xdr:row>
      <xdr:rowOff>73478</xdr:rowOff>
    </xdr:to>
    <xdr:sp macro="" textlink="">
      <xdr:nvSpPr>
        <xdr:cNvPr id="405" name="円/楕円 404"/>
        <xdr:cNvSpPr/>
      </xdr:nvSpPr>
      <xdr:spPr>
        <a:xfrm>
          <a:off x="15240000" y="6658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83655</xdr:rowOff>
    </xdr:from>
    <xdr:ext cx="762000" cy="259045"/>
    <xdr:sp macro="" textlink="">
      <xdr:nvSpPr>
        <xdr:cNvPr id="406" name="テキスト ボックス 405"/>
        <xdr:cNvSpPr txBox="1"/>
      </xdr:nvSpPr>
      <xdr:spPr>
        <a:xfrm>
          <a:off x="14909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63802</xdr:rowOff>
    </xdr:from>
    <xdr:to>
      <xdr:col>21</xdr:col>
      <xdr:colOff>50800</xdr:colOff>
      <xdr:row>39</xdr:row>
      <xdr:rowOff>165402</xdr:rowOff>
    </xdr:to>
    <xdr:sp macro="" textlink="">
      <xdr:nvSpPr>
        <xdr:cNvPr id="407" name="円/楕円 406"/>
        <xdr:cNvSpPr/>
      </xdr:nvSpPr>
      <xdr:spPr>
        <a:xfrm>
          <a:off x="14351000" y="67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4129</xdr:rowOff>
    </xdr:from>
    <xdr:ext cx="762000" cy="259045"/>
    <xdr:sp macro="" textlink="">
      <xdr:nvSpPr>
        <xdr:cNvPr id="408" name="テキスト ボックス 407"/>
        <xdr:cNvSpPr txBox="1"/>
      </xdr:nvSpPr>
      <xdr:spPr>
        <a:xfrm>
          <a:off x="14020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98274</xdr:rowOff>
    </xdr:from>
    <xdr:to>
      <xdr:col>19</xdr:col>
      <xdr:colOff>533400</xdr:colOff>
      <xdr:row>40</xdr:row>
      <xdr:rowOff>28424</xdr:rowOff>
    </xdr:to>
    <xdr:sp macro="" textlink="">
      <xdr:nvSpPr>
        <xdr:cNvPr id="409" name="円/楕円 408"/>
        <xdr:cNvSpPr/>
      </xdr:nvSpPr>
      <xdr:spPr>
        <a:xfrm>
          <a:off x="13462000" y="6784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38</xdr:row>
      <xdr:rowOff>38601</xdr:rowOff>
    </xdr:from>
    <xdr:ext cx="762000" cy="259045"/>
    <xdr:sp macro="" textlink="">
      <xdr:nvSpPr>
        <xdr:cNvPr id="410" name="テキスト ボックス 409"/>
        <xdr:cNvSpPr txBox="1"/>
      </xdr:nvSpPr>
      <xdr:spPr>
        <a:xfrm>
          <a:off x="13131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1" name="正方形/長方形 410"/>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2" name="テキスト ボックス 411"/>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3" name="テキスト ボックス 412"/>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4" name="正方形/長方形 413"/>
        <xdr:cNvSpPr/>
      </xdr:nvSpPr>
      <xdr:spPr>
        <a:xfrm>
          <a:off x="17970500" y="146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5" name="正方形/長方形 414"/>
        <xdr:cNvSpPr/>
      </xdr:nvSpPr>
      <xdr:spPr>
        <a:xfrm>
          <a:off x="17970500" y="165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6" name="正方形/長方形 415"/>
        <xdr:cNvSpPr/>
      </xdr:nvSpPr>
      <xdr:spPr>
        <a:xfrm>
          <a:off x="196215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7" name="正方形/長方形 416"/>
        <xdr:cNvSpPr/>
      </xdr:nvSpPr>
      <xdr:spPr>
        <a:xfrm>
          <a:off x="196215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8" name="正方形/長方形 417"/>
        <xdr:cNvSpPr/>
      </xdr:nvSpPr>
      <xdr:spPr>
        <a:xfrm>
          <a:off x="21082000" y="1460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9" name="正方形/長方形 418"/>
        <xdr:cNvSpPr/>
      </xdr:nvSpPr>
      <xdr:spPr>
        <a:xfrm>
          <a:off x="21082000" y="16510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0" name="正方形/長方形 419"/>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1" name="正方形/長方形 420"/>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2" name="正方形/長方形 421"/>
        <xdr:cNvSpPr/>
      </xdr:nvSpPr>
      <xdr:spPr>
        <a:xfrm>
          <a:off x="18097500" y="196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3" name="テキスト ボックス 422"/>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latin typeface="+mn-lt"/>
              <a:ea typeface="+mn-ea"/>
              <a:cs typeface="+mn-cs"/>
            </a:rPr>
            <a:t>　充当可能基金の減などにより充当可能財源等が減少したものの、地方債現在高の減などにより将来負担額は減少し、平成２８年度においても将来負担比率は算定されていない。</a:t>
          </a:r>
        </a:p>
        <a:p>
          <a:r>
            <a:rPr lang="ja-JP" altLang="ja-JP" sz="1100">
              <a:solidFill>
                <a:schemeClr val="dk1"/>
              </a:solidFill>
              <a:latin typeface="+mn-lt"/>
              <a:ea typeface="+mn-ea"/>
              <a:cs typeface="+mn-cs"/>
            </a:rPr>
            <a:t>　今後も単年度における市債借入額が償還元金を上回らないことを基本としつつ、余剰財源等を活用した基金現在高の確保に努めることにより健全な財政運営を図っていく。</a:t>
          </a:r>
          <a:endParaRPr kumimoji="1" lang="ja-JP" altLang="ja-JP" sz="1100">
            <a:solidFill>
              <a:schemeClr val="dk1"/>
            </a:solidFill>
            <a:latin typeface="+mn-lt"/>
            <a:ea typeface="+mn-ea"/>
            <a:cs typeface="+mn-cs"/>
          </a:endParaRPr>
        </a:p>
      </xdr:txBody>
    </xdr:sp>
    <xdr:clientData/>
  </xdr:twoCellAnchor>
  <xdr:oneCellAnchor>
    <xdr:from>
      <xdr:col>18</xdr:col>
      <xdr:colOff>444500</xdr:colOff>
      <xdr:row>10</xdr:row>
      <xdr:rowOff>63500</xdr:rowOff>
    </xdr:from>
    <xdr:ext cx="298543" cy="225703"/>
    <xdr:sp macro="" textlink="">
      <xdr:nvSpPr>
        <xdr:cNvPr id="424" name="テキスト ボックス 423"/>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5" name="直線コネクタ 424"/>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6" name="テキスト ボックス 425"/>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7" name="直線コネクタ 426"/>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8" name="テキスト ボックス 427"/>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9" name="直線コネクタ 428"/>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30" name="テキスト ボックス 429"/>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31" name="直線コネクタ 430"/>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32" name="テキスト ボックス 431"/>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33" name="直線コネクタ 432"/>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34" name="テキスト ボックス 433"/>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35" name="直線コネクタ 434"/>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36" name="テキスト ボックス 435"/>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7" name="直線コネクタ 43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22</xdr:row>
      <xdr:rowOff>93486</xdr:rowOff>
    </xdr:to>
    <xdr:cxnSp macro="">
      <xdr:nvCxnSpPr>
        <xdr:cNvPr id="439" name="直線コネクタ 438"/>
        <xdr:cNvCxnSpPr/>
      </xdr:nvCxnSpPr>
      <xdr:spPr>
        <a:xfrm flipV="1">
          <a:off x="17018000" y="2370667"/>
          <a:ext cx="0" cy="14947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65563</xdr:rowOff>
    </xdr:from>
    <xdr:ext cx="762000" cy="259045"/>
    <xdr:sp macro="" textlink="">
      <xdr:nvSpPr>
        <xdr:cNvPr id="440" name="将来負担の状況最小値テキスト"/>
        <xdr:cNvSpPr txBox="1"/>
      </xdr:nvSpPr>
      <xdr:spPr>
        <a:xfrm>
          <a:off x="17106900" y="383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111.5</a:t>
          </a:r>
          <a:endParaRPr kumimoji="1" lang="ja-JP" altLang="en-US" sz="1000" b="1">
            <a:latin typeface="ＭＳ Ｐゴシック"/>
          </a:endParaRPr>
        </a:p>
      </xdr:txBody>
    </xdr:sp>
    <xdr:clientData/>
  </xdr:oneCellAnchor>
  <xdr:twoCellAnchor>
    <xdr:from>
      <xdr:col>24</xdr:col>
      <xdr:colOff>469900</xdr:colOff>
      <xdr:row>22</xdr:row>
      <xdr:rowOff>93486</xdr:rowOff>
    </xdr:from>
    <xdr:to>
      <xdr:col>24</xdr:col>
      <xdr:colOff>647700</xdr:colOff>
      <xdr:row>22</xdr:row>
      <xdr:rowOff>93486</xdr:rowOff>
    </xdr:to>
    <xdr:cxnSp macro="">
      <xdr:nvCxnSpPr>
        <xdr:cNvPr id="441" name="直線コネクタ 440"/>
        <xdr:cNvCxnSpPr/>
      </xdr:nvCxnSpPr>
      <xdr:spPr>
        <a:xfrm>
          <a:off x="16929100" y="3865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56744</xdr:rowOff>
    </xdr:from>
    <xdr:ext cx="762000" cy="259045"/>
    <xdr:sp macro="" textlink="">
      <xdr:nvSpPr>
        <xdr:cNvPr id="442"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43" name="直線コネクタ 442"/>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114176</xdr:rowOff>
    </xdr:from>
    <xdr:ext cx="762000" cy="259045"/>
    <xdr:sp macro="" textlink="">
      <xdr:nvSpPr>
        <xdr:cNvPr id="444" name="将来負担の状況平均値テキスト"/>
        <xdr:cNvSpPr txBox="1"/>
      </xdr:nvSpPr>
      <xdr:spPr>
        <a:xfrm>
          <a:off x="17106900" y="25144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142099</xdr:rowOff>
    </xdr:from>
    <xdr:to>
      <xdr:col>24</xdr:col>
      <xdr:colOff>609600</xdr:colOff>
      <xdr:row>15</xdr:row>
      <xdr:rowOff>72249</xdr:rowOff>
    </xdr:to>
    <xdr:sp macro="" textlink="">
      <xdr:nvSpPr>
        <xdr:cNvPr id="445" name="フローチャート : 判断 444"/>
        <xdr:cNvSpPr/>
      </xdr:nvSpPr>
      <xdr:spPr>
        <a:xfrm>
          <a:off x="169672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15</xdr:row>
      <xdr:rowOff>32315</xdr:rowOff>
    </xdr:from>
    <xdr:to>
      <xdr:col>23</xdr:col>
      <xdr:colOff>457200</xdr:colOff>
      <xdr:row>15</xdr:row>
      <xdr:rowOff>133915</xdr:rowOff>
    </xdr:to>
    <xdr:sp macro="" textlink="">
      <xdr:nvSpPr>
        <xdr:cNvPr id="446" name="フローチャート : 判断 445"/>
        <xdr:cNvSpPr/>
      </xdr:nvSpPr>
      <xdr:spPr>
        <a:xfrm>
          <a:off x="16129000" y="260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144092</xdr:rowOff>
    </xdr:from>
    <xdr:ext cx="736600" cy="259045"/>
    <xdr:sp macro="" textlink="">
      <xdr:nvSpPr>
        <xdr:cNvPr id="447" name="テキスト ボックス 446"/>
        <xdr:cNvSpPr txBox="1"/>
      </xdr:nvSpPr>
      <xdr:spPr>
        <a:xfrm>
          <a:off x="15798800" y="2372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156986</xdr:rowOff>
    </xdr:from>
    <xdr:to>
      <xdr:col>22</xdr:col>
      <xdr:colOff>254000</xdr:colOff>
      <xdr:row>16</xdr:row>
      <xdr:rowOff>87136</xdr:rowOff>
    </xdr:to>
    <xdr:sp macro="" textlink="">
      <xdr:nvSpPr>
        <xdr:cNvPr id="448" name="フローチャート : 判断 447"/>
        <xdr:cNvSpPr/>
      </xdr:nvSpPr>
      <xdr:spPr>
        <a:xfrm>
          <a:off x="15240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97313</xdr:rowOff>
    </xdr:from>
    <xdr:ext cx="762000" cy="259045"/>
    <xdr:sp macro="" textlink="">
      <xdr:nvSpPr>
        <xdr:cNvPr id="449" name="テキスト ボックス 448"/>
        <xdr:cNvSpPr txBox="1"/>
      </xdr:nvSpPr>
      <xdr:spPr>
        <a:xfrm>
          <a:off x="14909800" y="249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30.5</a:t>
          </a:r>
          <a:endParaRPr kumimoji="1" lang="ja-JP" altLang="en-US" sz="1000" b="1">
            <a:solidFill>
              <a:srgbClr val="000080"/>
            </a:solidFill>
            <a:latin typeface="ＭＳ Ｐゴシック"/>
          </a:endParaRPr>
        </a:p>
      </xdr:txBody>
    </xdr:sp>
    <xdr:clientData/>
  </xdr:oneCellAnchor>
  <xdr:twoCellAnchor>
    <xdr:from>
      <xdr:col>20</xdr:col>
      <xdr:colOff>635000</xdr:colOff>
      <xdr:row>16</xdr:row>
      <xdr:rowOff>13688</xdr:rowOff>
    </xdr:from>
    <xdr:to>
      <xdr:col>21</xdr:col>
      <xdr:colOff>50800</xdr:colOff>
      <xdr:row>16</xdr:row>
      <xdr:rowOff>115288</xdr:rowOff>
    </xdr:to>
    <xdr:sp macro="" textlink="">
      <xdr:nvSpPr>
        <xdr:cNvPr id="450" name="フローチャート : 判断 449"/>
        <xdr:cNvSpPr/>
      </xdr:nvSpPr>
      <xdr:spPr>
        <a:xfrm>
          <a:off x="14351000" y="275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125465</xdr:rowOff>
    </xdr:from>
    <xdr:ext cx="762000" cy="259045"/>
    <xdr:sp macro="" textlink="">
      <xdr:nvSpPr>
        <xdr:cNvPr id="451" name="テキスト ボックス 450"/>
        <xdr:cNvSpPr txBox="1"/>
      </xdr:nvSpPr>
      <xdr:spPr>
        <a:xfrm>
          <a:off x="14020800" y="252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32.6</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139700</xdr:rowOff>
    </xdr:from>
    <xdr:to>
      <xdr:col>19</xdr:col>
      <xdr:colOff>533400</xdr:colOff>
      <xdr:row>17</xdr:row>
      <xdr:rowOff>69850</xdr:rowOff>
    </xdr:to>
    <xdr:sp macro="" textlink="">
      <xdr:nvSpPr>
        <xdr:cNvPr id="452" name="フローチャート : 判断 451"/>
        <xdr:cNvSpPr/>
      </xdr:nvSpPr>
      <xdr:spPr>
        <a:xfrm>
          <a:off x="13462000" y="288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80027</xdr:rowOff>
    </xdr:from>
    <xdr:ext cx="762000" cy="259045"/>
    <xdr:sp macro="" textlink="">
      <xdr:nvSpPr>
        <xdr:cNvPr id="453" name="テキスト ボックス 452"/>
        <xdr:cNvSpPr txBox="1"/>
      </xdr:nvSpPr>
      <xdr:spPr>
        <a:xfrm>
          <a:off x="13131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4" name="テキスト ボックス 453"/>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5" name="テキスト ボックス 454"/>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6" name="テキスト ボックス 455"/>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7" name="テキスト ボックス 456"/>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8" name="テキスト ボックス 457"/>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東京都小平市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189,885
185,324
20.51
63,172,051
61,529,066
1,642,308
34,508,583
27,549,964</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latin typeface="ＭＳ Ｐゴシック"/>
            </a:rPr>
            <a:t>　人件費に係る経常収支比率は、前年度より０．７ポイント悪化した。主な要因としては、分子である経常経費充当一般財源等が退職金の減などにより減少した以上に、分母である経常一般財源が減少したためである。</a:t>
          </a:r>
        </a:p>
        <a:p>
          <a:r>
            <a:rPr kumimoji="1" lang="ja-JP" altLang="en-US" sz="1000">
              <a:latin typeface="ＭＳ Ｐゴシック"/>
            </a:rPr>
            <a:t>　他団体との比較では、全国平均からは０．７ポイント、東京都平均からは０．６ポイント下回る低い水準にあるほか、類似団体内順位も低い水準に位置している。これらは、人口千人当たり職員数を低い水準に保つ（類似団体内においては、低い方から２番目に位置する）など経常経費が抑制されていることが主な要因と考えられる。</a:t>
          </a:r>
        </a:p>
        <a:p>
          <a:r>
            <a:rPr kumimoji="1" lang="ja-JP" altLang="en-US" sz="1000">
              <a:latin typeface="ＭＳ Ｐゴシック"/>
            </a:rPr>
            <a:t>　今後も引き続き、東京都や都内他団体の動向も踏まえながら、直営事業の業務委託化などを進めることにより適正管理を行い、人件費の抑制に努めていく。</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36.0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33.0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23586</xdr:rowOff>
    </xdr:from>
    <xdr:to>
      <xdr:col>7</xdr:col>
      <xdr:colOff>15875</xdr:colOff>
      <xdr:row>40</xdr:row>
      <xdr:rowOff>143328</xdr:rowOff>
    </xdr:to>
    <xdr:cxnSp macro="">
      <xdr:nvCxnSpPr>
        <xdr:cNvPr id="63" name="直線コネクタ 62"/>
        <xdr:cNvCxnSpPr/>
      </xdr:nvCxnSpPr>
      <xdr:spPr>
        <a:xfrm flipV="1">
          <a:off x="4826000" y="5509986"/>
          <a:ext cx="0" cy="149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115405</xdr:rowOff>
    </xdr:from>
    <xdr:ext cx="762000" cy="259045"/>
    <xdr:sp macro="" textlink="">
      <xdr:nvSpPr>
        <xdr:cNvPr id="64" name="人件費最小値テキスト"/>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30.9</a:t>
          </a:r>
          <a:endParaRPr kumimoji="1" lang="ja-JP" altLang="en-US" sz="1000" b="1">
            <a:latin typeface="ＭＳ Ｐゴシック"/>
          </a:endParaRPr>
        </a:p>
      </xdr:txBody>
    </xdr:sp>
    <xdr:clientData/>
  </xdr:oneCellAnchor>
  <xdr:twoCellAnchor>
    <xdr:from>
      <xdr:col>6</xdr:col>
      <xdr:colOff>612775</xdr:colOff>
      <xdr:row>40</xdr:row>
      <xdr:rowOff>143328</xdr:rowOff>
    </xdr:from>
    <xdr:to>
      <xdr:col>7</xdr:col>
      <xdr:colOff>104775</xdr:colOff>
      <xdr:row>40</xdr:row>
      <xdr:rowOff>143328</xdr:rowOff>
    </xdr:to>
    <xdr:cxnSp macro="">
      <xdr:nvCxnSpPr>
        <xdr:cNvPr id="65" name="直線コネクタ 64"/>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109963</xdr:rowOff>
    </xdr:from>
    <xdr:ext cx="762000" cy="259045"/>
    <xdr:sp macro="" textlink="">
      <xdr:nvSpPr>
        <xdr:cNvPr id="66" name="人件費最大値テキスト"/>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23586</xdr:rowOff>
    </xdr:from>
    <xdr:to>
      <xdr:col>7</xdr:col>
      <xdr:colOff>104775</xdr:colOff>
      <xdr:row>32</xdr:row>
      <xdr:rowOff>23586</xdr:rowOff>
    </xdr:to>
    <xdr:cxnSp macro="">
      <xdr:nvCxnSpPr>
        <xdr:cNvPr id="67" name="直線コネクタ 66"/>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64407</xdr:rowOff>
    </xdr:from>
    <xdr:to>
      <xdr:col>7</xdr:col>
      <xdr:colOff>15875</xdr:colOff>
      <xdr:row>35</xdr:row>
      <xdr:rowOff>140607</xdr:rowOff>
    </xdr:to>
    <xdr:cxnSp macro="">
      <xdr:nvCxnSpPr>
        <xdr:cNvPr id="68" name="直線コネクタ 67"/>
        <xdr:cNvCxnSpPr/>
      </xdr:nvCxnSpPr>
      <xdr:spPr>
        <a:xfrm>
          <a:off x="3987800" y="6065157"/>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37</xdr:row>
      <xdr:rowOff>34670</xdr:rowOff>
    </xdr:from>
    <xdr:ext cx="762000" cy="259045"/>
    <xdr:sp macro="" textlink="">
      <xdr:nvSpPr>
        <xdr:cNvPr id="69" name="人件費平均値テキスト"/>
        <xdr:cNvSpPr txBox="1"/>
      </xdr:nvSpPr>
      <xdr:spPr>
        <a:xfrm>
          <a:off x="4914900" y="637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62593</xdr:rowOff>
    </xdr:from>
    <xdr:to>
      <xdr:col>7</xdr:col>
      <xdr:colOff>66675</xdr:colOff>
      <xdr:row>37</xdr:row>
      <xdr:rowOff>164193</xdr:rowOff>
    </xdr:to>
    <xdr:sp macro="" textlink="">
      <xdr:nvSpPr>
        <xdr:cNvPr id="70" name="フローチャート : 判断 69"/>
        <xdr:cNvSpPr/>
      </xdr:nvSpPr>
      <xdr:spPr>
        <a:xfrm>
          <a:off x="47752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64407</xdr:rowOff>
    </xdr:from>
    <xdr:to>
      <xdr:col>5</xdr:col>
      <xdr:colOff>549275</xdr:colOff>
      <xdr:row>35</xdr:row>
      <xdr:rowOff>97064</xdr:rowOff>
    </xdr:to>
    <xdr:cxnSp macro="">
      <xdr:nvCxnSpPr>
        <xdr:cNvPr id="71" name="直線コネクタ 70"/>
        <xdr:cNvCxnSpPr/>
      </xdr:nvCxnSpPr>
      <xdr:spPr>
        <a:xfrm flipV="1">
          <a:off x="3098800" y="606515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48986</xdr:rowOff>
    </xdr:from>
    <xdr:to>
      <xdr:col>5</xdr:col>
      <xdr:colOff>600075</xdr:colOff>
      <xdr:row>36</xdr:row>
      <xdr:rowOff>150586</xdr:rowOff>
    </xdr:to>
    <xdr:sp macro="" textlink="">
      <xdr:nvSpPr>
        <xdr:cNvPr id="72" name="フローチャート : 判断 71"/>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135363</xdr:rowOff>
    </xdr:from>
    <xdr:ext cx="736600" cy="259045"/>
    <xdr:sp macro="" textlink="">
      <xdr:nvSpPr>
        <xdr:cNvPr id="73" name="テキスト ボックス 72"/>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20864</xdr:rowOff>
    </xdr:from>
    <xdr:to>
      <xdr:col>4</xdr:col>
      <xdr:colOff>346075</xdr:colOff>
      <xdr:row>35</xdr:row>
      <xdr:rowOff>97064</xdr:rowOff>
    </xdr:to>
    <xdr:cxnSp macro="">
      <xdr:nvCxnSpPr>
        <xdr:cNvPr id="74" name="直線コネクタ 73"/>
        <xdr:cNvCxnSpPr/>
      </xdr:nvCxnSpPr>
      <xdr:spPr>
        <a:xfrm>
          <a:off x="2209800" y="6021614"/>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8164</xdr:rowOff>
    </xdr:from>
    <xdr:to>
      <xdr:col>4</xdr:col>
      <xdr:colOff>396875</xdr:colOff>
      <xdr:row>37</xdr:row>
      <xdr:rowOff>109764</xdr:rowOff>
    </xdr:to>
    <xdr:sp macro="" textlink="">
      <xdr:nvSpPr>
        <xdr:cNvPr id="75" name="フローチャート : 判断 74"/>
        <xdr:cNvSpPr/>
      </xdr:nvSpPr>
      <xdr:spPr>
        <a:xfrm>
          <a:off x="3048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94542</xdr:rowOff>
    </xdr:from>
    <xdr:ext cx="762000" cy="259045"/>
    <xdr:sp macro="" textlink="">
      <xdr:nvSpPr>
        <xdr:cNvPr id="76" name="テキスト ボックス 75"/>
        <xdr:cNvSpPr txBox="1"/>
      </xdr:nvSpPr>
      <xdr:spPr>
        <a:xfrm>
          <a:off x="2717800" y="643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25.4</a:t>
          </a:r>
          <a:endParaRPr kumimoji="1" lang="ja-JP" altLang="en-US" sz="1000" b="1">
            <a:solidFill>
              <a:srgbClr val="000080"/>
            </a:solidFill>
            <a:latin typeface="ＭＳ Ｐゴシック"/>
          </a:endParaRPr>
        </a:p>
      </xdr:txBody>
    </xdr:sp>
    <xdr:clientData/>
  </xdr:oneCellAnchor>
  <xdr:twoCellAnchor>
    <xdr:from>
      <xdr:col>1</xdr:col>
      <xdr:colOff>625475</xdr:colOff>
      <xdr:row>35</xdr:row>
      <xdr:rowOff>20864</xdr:rowOff>
    </xdr:from>
    <xdr:to>
      <xdr:col>3</xdr:col>
      <xdr:colOff>142875</xdr:colOff>
      <xdr:row>35</xdr:row>
      <xdr:rowOff>75293</xdr:rowOff>
    </xdr:to>
    <xdr:cxnSp macro="">
      <xdr:nvCxnSpPr>
        <xdr:cNvPr id="77" name="直線コネクタ 76"/>
        <xdr:cNvCxnSpPr/>
      </xdr:nvCxnSpPr>
      <xdr:spPr>
        <a:xfrm flipV="1">
          <a:off x="1320800" y="6021614"/>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168728</xdr:rowOff>
    </xdr:from>
    <xdr:to>
      <xdr:col>3</xdr:col>
      <xdr:colOff>193675</xdr:colOff>
      <xdr:row>37</xdr:row>
      <xdr:rowOff>98878</xdr:rowOff>
    </xdr:to>
    <xdr:sp macro="" textlink="">
      <xdr:nvSpPr>
        <xdr:cNvPr id="78" name="フローチャート : 判断 77"/>
        <xdr:cNvSpPr/>
      </xdr:nvSpPr>
      <xdr:spPr>
        <a:xfrm>
          <a:off x="2159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83655</xdr:rowOff>
    </xdr:from>
    <xdr:ext cx="762000" cy="259045"/>
    <xdr:sp macro="" textlink="">
      <xdr:nvSpPr>
        <xdr:cNvPr id="79" name="テキスト ボックス 78"/>
        <xdr:cNvSpPr txBox="1"/>
      </xdr:nvSpPr>
      <xdr:spPr>
        <a:xfrm>
          <a:off x="1828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106136</xdr:rowOff>
    </xdr:from>
    <xdr:to>
      <xdr:col>1</xdr:col>
      <xdr:colOff>676275</xdr:colOff>
      <xdr:row>38</xdr:row>
      <xdr:rowOff>36286</xdr:rowOff>
    </xdr:to>
    <xdr:sp macro="" textlink="">
      <xdr:nvSpPr>
        <xdr:cNvPr id="80" name="フローチャート : 判断 79"/>
        <xdr:cNvSpPr/>
      </xdr:nvSpPr>
      <xdr:spPr>
        <a:xfrm>
          <a:off x="1270000" y="644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21062</xdr:rowOff>
    </xdr:from>
    <xdr:ext cx="762000" cy="259045"/>
    <xdr:sp macro="" textlink="">
      <xdr:nvSpPr>
        <xdr:cNvPr id="81" name="テキスト ボックス 80"/>
        <xdr:cNvSpPr txBox="1"/>
      </xdr:nvSpPr>
      <xdr:spPr>
        <a:xfrm>
          <a:off x="939800" y="653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89807</xdr:rowOff>
    </xdr:from>
    <xdr:to>
      <xdr:col>7</xdr:col>
      <xdr:colOff>66675</xdr:colOff>
      <xdr:row>36</xdr:row>
      <xdr:rowOff>19957</xdr:rowOff>
    </xdr:to>
    <xdr:sp macro="" textlink="">
      <xdr:nvSpPr>
        <xdr:cNvPr id="87" name="円/楕円 86"/>
        <xdr:cNvSpPr/>
      </xdr:nvSpPr>
      <xdr:spPr>
        <a:xfrm>
          <a:off x="4775200" y="609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106334</xdr:rowOff>
    </xdr:from>
    <xdr:ext cx="762000" cy="259045"/>
    <xdr:sp macro="" textlink="">
      <xdr:nvSpPr>
        <xdr:cNvPr id="88" name="人件費該当値テキスト"/>
        <xdr:cNvSpPr txBox="1"/>
      </xdr:nvSpPr>
      <xdr:spPr>
        <a:xfrm>
          <a:off x="4914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23.0</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13607</xdr:rowOff>
    </xdr:from>
    <xdr:to>
      <xdr:col>5</xdr:col>
      <xdr:colOff>600075</xdr:colOff>
      <xdr:row>35</xdr:row>
      <xdr:rowOff>115207</xdr:rowOff>
    </xdr:to>
    <xdr:sp macro="" textlink="">
      <xdr:nvSpPr>
        <xdr:cNvPr id="89" name="円/楕円 88"/>
        <xdr:cNvSpPr/>
      </xdr:nvSpPr>
      <xdr:spPr>
        <a:xfrm>
          <a:off x="3937000" y="601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33</xdr:row>
      <xdr:rowOff>125384</xdr:rowOff>
    </xdr:from>
    <xdr:ext cx="736600" cy="259045"/>
    <xdr:sp macro="" textlink="">
      <xdr:nvSpPr>
        <xdr:cNvPr id="90" name="テキスト ボックス 89"/>
        <xdr:cNvSpPr txBox="1"/>
      </xdr:nvSpPr>
      <xdr:spPr>
        <a:xfrm>
          <a:off x="3606800" y="5783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22.3</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46264</xdr:rowOff>
    </xdr:from>
    <xdr:to>
      <xdr:col>4</xdr:col>
      <xdr:colOff>396875</xdr:colOff>
      <xdr:row>35</xdr:row>
      <xdr:rowOff>147864</xdr:rowOff>
    </xdr:to>
    <xdr:sp macro="" textlink="">
      <xdr:nvSpPr>
        <xdr:cNvPr id="91" name="円/楕円 90"/>
        <xdr:cNvSpPr/>
      </xdr:nvSpPr>
      <xdr:spPr>
        <a:xfrm>
          <a:off x="3048000" y="604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158041</xdr:rowOff>
    </xdr:from>
    <xdr:ext cx="762000" cy="259045"/>
    <xdr:sp macro="" textlink="">
      <xdr:nvSpPr>
        <xdr:cNvPr id="92" name="テキスト ボックス 91"/>
        <xdr:cNvSpPr txBox="1"/>
      </xdr:nvSpPr>
      <xdr:spPr>
        <a:xfrm>
          <a:off x="2717800" y="581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3</xdr:col>
      <xdr:colOff>92075</xdr:colOff>
      <xdr:row>34</xdr:row>
      <xdr:rowOff>141514</xdr:rowOff>
    </xdr:from>
    <xdr:to>
      <xdr:col>3</xdr:col>
      <xdr:colOff>193675</xdr:colOff>
      <xdr:row>35</xdr:row>
      <xdr:rowOff>71664</xdr:rowOff>
    </xdr:to>
    <xdr:sp macro="" textlink="">
      <xdr:nvSpPr>
        <xdr:cNvPr id="93" name="円/楕円 92"/>
        <xdr:cNvSpPr/>
      </xdr:nvSpPr>
      <xdr:spPr>
        <a:xfrm>
          <a:off x="2159000" y="5970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33</xdr:row>
      <xdr:rowOff>81841</xdr:rowOff>
    </xdr:from>
    <xdr:ext cx="762000" cy="259045"/>
    <xdr:sp macro="" textlink="">
      <xdr:nvSpPr>
        <xdr:cNvPr id="94" name="テキスト ボックス 93"/>
        <xdr:cNvSpPr txBox="1"/>
      </xdr:nvSpPr>
      <xdr:spPr>
        <a:xfrm>
          <a:off x="1828800" y="5739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21.9</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24493</xdr:rowOff>
    </xdr:from>
    <xdr:to>
      <xdr:col>1</xdr:col>
      <xdr:colOff>676275</xdr:colOff>
      <xdr:row>35</xdr:row>
      <xdr:rowOff>126093</xdr:rowOff>
    </xdr:to>
    <xdr:sp macro="" textlink="">
      <xdr:nvSpPr>
        <xdr:cNvPr id="95" name="円/楕円 94"/>
        <xdr:cNvSpPr/>
      </xdr:nvSpPr>
      <xdr:spPr>
        <a:xfrm>
          <a:off x="1270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136270</xdr:rowOff>
    </xdr:from>
    <xdr:ext cx="762000" cy="259045"/>
    <xdr:sp macro="" textlink="">
      <xdr:nvSpPr>
        <xdr:cNvPr id="96" name="テキスト ボックス 95"/>
        <xdr:cNvSpPr txBox="1"/>
      </xdr:nvSpPr>
      <xdr:spPr>
        <a:xfrm>
          <a:off x="939800" y="579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20/32</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平成２８年度における決算額全体にしめる物件費の割合は、学童クラブの指定管理料や、小学校給食調理業務委託の増などにより、対前年度比で１．３％増の１５．３％となった。これらの増に加え、経常収支比率の分母である経常一般財源も減となったことから、物件費における経常収支比率は、対前年度比で０．９ポイント悪化し１８．８％となった。</a:t>
          </a:r>
        </a:p>
        <a:p>
          <a:r>
            <a:rPr kumimoji="1" lang="ja-JP" altLang="en-US" sz="1100">
              <a:latin typeface="ＭＳ Ｐゴシック"/>
            </a:rPr>
            <a:t>　今後も物件費については、指定管理者制度の推進や家庭ごみ有料化及び戸別収集への移行に伴う経費、消費増税による影響など増加傾向が続くと考えられることから、引き続き経費の削減に努めていく必要がある。</a:t>
          </a:r>
        </a:p>
      </xdr:txBody>
    </xdr:sp>
    <xdr:clientData/>
  </xdr:twoCellAnchor>
  <xdr:oneCellAnchor>
    <xdr:from>
      <xdr:col>18</xdr:col>
      <xdr:colOff>44450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1" name="直線コネクタ 110"/>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2" name="テキスト ボックス 111"/>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3" name="直線コネクタ 112"/>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4" name="テキスト ボックス 113"/>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5" name="直線コネクタ 114"/>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6" name="テキスト ボックス 115"/>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7" name="直線コネクタ 116"/>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8" name="テキスト ボックス 117"/>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74422</xdr:rowOff>
    </xdr:from>
    <xdr:to>
      <xdr:col>24</xdr:col>
      <xdr:colOff>31750</xdr:colOff>
      <xdr:row>19</xdr:row>
      <xdr:rowOff>124714</xdr:rowOff>
    </xdr:to>
    <xdr:cxnSp macro="">
      <xdr:nvCxnSpPr>
        <xdr:cNvPr id="122" name="直線コネクタ 121"/>
        <xdr:cNvCxnSpPr/>
      </xdr:nvCxnSpPr>
      <xdr:spPr>
        <a:xfrm flipV="1">
          <a:off x="16510000" y="2303272"/>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19</xdr:row>
      <xdr:rowOff>96791</xdr:rowOff>
    </xdr:from>
    <xdr:ext cx="762000" cy="259045"/>
    <xdr:sp macro="" textlink="">
      <xdr:nvSpPr>
        <xdr:cNvPr id="123" name="物件費最小値テキスト"/>
        <xdr:cNvSpPr txBox="1"/>
      </xdr:nvSpPr>
      <xdr:spPr>
        <a:xfrm>
          <a:off x="16598900" y="335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33.7</a:t>
          </a:r>
          <a:endParaRPr kumimoji="1" lang="ja-JP" altLang="en-US" sz="1000" b="1">
            <a:latin typeface="ＭＳ Ｐゴシック"/>
          </a:endParaRPr>
        </a:p>
      </xdr:txBody>
    </xdr:sp>
    <xdr:clientData/>
  </xdr:oneCellAnchor>
  <xdr:twoCellAnchor>
    <xdr:from>
      <xdr:col>23</xdr:col>
      <xdr:colOff>628650</xdr:colOff>
      <xdr:row>19</xdr:row>
      <xdr:rowOff>124714</xdr:rowOff>
    </xdr:from>
    <xdr:to>
      <xdr:col>24</xdr:col>
      <xdr:colOff>120650</xdr:colOff>
      <xdr:row>19</xdr:row>
      <xdr:rowOff>124714</xdr:rowOff>
    </xdr:to>
    <xdr:cxnSp macro="">
      <xdr:nvCxnSpPr>
        <xdr:cNvPr id="124" name="直線コネクタ 123"/>
        <xdr:cNvCxnSpPr/>
      </xdr:nvCxnSpPr>
      <xdr:spPr>
        <a:xfrm>
          <a:off x="16421100" y="33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160799</xdr:rowOff>
    </xdr:from>
    <xdr:ext cx="762000" cy="259045"/>
    <xdr:sp macro="" textlink="">
      <xdr:nvSpPr>
        <xdr:cNvPr id="125" name="物件費最大値テキスト"/>
        <xdr:cNvSpPr txBox="1"/>
      </xdr:nvSpPr>
      <xdr:spPr>
        <a:xfrm>
          <a:off x="16598900" y="204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a:t>
          </a:r>
          <a:endParaRPr kumimoji="1" lang="ja-JP" altLang="en-US" sz="1000" b="1">
            <a:latin typeface="ＭＳ Ｐゴシック"/>
          </a:endParaRPr>
        </a:p>
      </xdr:txBody>
    </xdr:sp>
    <xdr:clientData/>
  </xdr:oneCellAnchor>
  <xdr:twoCellAnchor>
    <xdr:from>
      <xdr:col>23</xdr:col>
      <xdr:colOff>628650</xdr:colOff>
      <xdr:row>13</xdr:row>
      <xdr:rowOff>74422</xdr:rowOff>
    </xdr:from>
    <xdr:to>
      <xdr:col>24</xdr:col>
      <xdr:colOff>120650</xdr:colOff>
      <xdr:row>13</xdr:row>
      <xdr:rowOff>74422</xdr:rowOff>
    </xdr:to>
    <xdr:cxnSp macro="">
      <xdr:nvCxnSpPr>
        <xdr:cNvPr id="126" name="直線コネクタ 125"/>
        <xdr:cNvCxnSpPr/>
      </xdr:nvCxnSpPr>
      <xdr:spPr>
        <a:xfrm>
          <a:off x="16421100" y="2303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88138</xdr:rowOff>
    </xdr:from>
    <xdr:to>
      <xdr:col>24</xdr:col>
      <xdr:colOff>31750</xdr:colOff>
      <xdr:row>15</xdr:row>
      <xdr:rowOff>129286</xdr:rowOff>
    </xdr:to>
    <xdr:cxnSp macro="">
      <xdr:nvCxnSpPr>
        <xdr:cNvPr id="127" name="直線コネクタ 126"/>
        <xdr:cNvCxnSpPr/>
      </xdr:nvCxnSpPr>
      <xdr:spPr>
        <a:xfrm>
          <a:off x="15671800" y="265988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53865</xdr:rowOff>
    </xdr:from>
    <xdr:ext cx="762000" cy="259045"/>
    <xdr:sp macro="" textlink="">
      <xdr:nvSpPr>
        <xdr:cNvPr id="128" name="物件費平均値テキスト"/>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37338</xdr:rowOff>
    </xdr:from>
    <xdr:to>
      <xdr:col>24</xdr:col>
      <xdr:colOff>82550</xdr:colOff>
      <xdr:row>15</xdr:row>
      <xdr:rowOff>138938</xdr:rowOff>
    </xdr:to>
    <xdr:sp macro="" textlink="">
      <xdr:nvSpPr>
        <xdr:cNvPr id="129" name="フローチャート : 判断 128"/>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88138</xdr:rowOff>
    </xdr:from>
    <xdr:to>
      <xdr:col>22</xdr:col>
      <xdr:colOff>565150</xdr:colOff>
      <xdr:row>15</xdr:row>
      <xdr:rowOff>106426</xdr:rowOff>
    </xdr:to>
    <xdr:cxnSp macro="">
      <xdr:nvCxnSpPr>
        <xdr:cNvPr id="130" name="直線コネクタ 129"/>
        <xdr:cNvCxnSpPr/>
      </xdr:nvCxnSpPr>
      <xdr:spPr>
        <a:xfrm flipV="1">
          <a:off x="14782800" y="265988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14</xdr:row>
      <xdr:rowOff>126492</xdr:rowOff>
    </xdr:from>
    <xdr:to>
      <xdr:col>22</xdr:col>
      <xdr:colOff>615950</xdr:colOff>
      <xdr:row>15</xdr:row>
      <xdr:rowOff>56642</xdr:rowOff>
    </xdr:to>
    <xdr:sp macro="" textlink="">
      <xdr:nvSpPr>
        <xdr:cNvPr id="131" name="フローチャート : 判断 130"/>
        <xdr:cNvSpPr/>
      </xdr:nvSpPr>
      <xdr:spPr>
        <a:xfrm>
          <a:off x="15621000" y="252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66819</xdr:rowOff>
    </xdr:from>
    <xdr:ext cx="736600" cy="259045"/>
    <xdr:sp macro="" textlink="">
      <xdr:nvSpPr>
        <xdr:cNvPr id="132" name="テキスト ボックス 131"/>
        <xdr:cNvSpPr txBox="1"/>
      </xdr:nvSpPr>
      <xdr:spPr>
        <a:xfrm>
          <a:off x="15290800" y="2295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56134</xdr:rowOff>
    </xdr:from>
    <xdr:to>
      <xdr:col>21</xdr:col>
      <xdr:colOff>361950</xdr:colOff>
      <xdr:row>15</xdr:row>
      <xdr:rowOff>106426</xdr:rowOff>
    </xdr:to>
    <xdr:cxnSp macro="">
      <xdr:nvCxnSpPr>
        <xdr:cNvPr id="133" name="直線コネクタ 132"/>
        <xdr:cNvCxnSpPr/>
      </xdr:nvCxnSpPr>
      <xdr:spPr>
        <a:xfrm>
          <a:off x="13893800" y="262788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14</xdr:row>
      <xdr:rowOff>131064</xdr:rowOff>
    </xdr:from>
    <xdr:to>
      <xdr:col>21</xdr:col>
      <xdr:colOff>412750</xdr:colOff>
      <xdr:row>15</xdr:row>
      <xdr:rowOff>61214</xdr:rowOff>
    </xdr:to>
    <xdr:sp macro="" textlink="">
      <xdr:nvSpPr>
        <xdr:cNvPr id="134" name="フローチャート : 判断 133"/>
        <xdr:cNvSpPr/>
      </xdr:nvSpPr>
      <xdr:spPr>
        <a:xfrm>
          <a:off x="14732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71391</xdr:rowOff>
    </xdr:from>
    <xdr:ext cx="762000" cy="259045"/>
    <xdr:sp macro="" textlink="">
      <xdr:nvSpPr>
        <xdr:cNvPr id="135" name="テキスト ボックス 134"/>
        <xdr:cNvSpPr txBox="1"/>
      </xdr:nvSpPr>
      <xdr:spPr>
        <a:xfrm>
          <a:off x="14401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42418</xdr:rowOff>
    </xdr:from>
    <xdr:to>
      <xdr:col>20</xdr:col>
      <xdr:colOff>158750</xdr:colOff>
      <xdr:row>15</xdr:row>
      <xdr:rowOff>56134</xdr:rowOff>
    </xdr:to>
    <xdr:cxnSp macro="">
      <xdr:nvCxnSpPr>
        <xdr:cNvPr id="136" name="直線コネクタ 135"/>
        <xdr:cNvCxnSpPr/>
      </xdr:nvCxnSpPr>
      <xdr:spPr>
        <a:xfrm>
          <a:off x="13004800" y="26141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112776</xdr:rowOff>
    </xdr:from>
    <xdr:to>
      <xdr:col>20</xdr:col>
      <xdr:colOff>209550</xdr:colOff>
      <xdr:row>15</xdr:row>
      <xdr:rowOff>42926</xdr:rowOff>
    </xdr:to>
    <xdr:sp macro="" textlink="">
      <xdr:nvSpPr>
        <xdr:cNvPr id="137" name="フローチャート : 判断 136"/>
        <xdr:cNvSpPr/>
      </xdr:nvSpPr>
      <xdr:spPr>
        <a:xfrm>
          <a:off x="13843000" y="251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53103</xdr:rowOff>
    </xdr:from>
    <xdr:ext cx="762000" cy="259045"/>
    <xdr:sp macro="" textlink="">
      <xdr:nvSpPr>
        <xdr:cNvPr id="138" name="テキスト ボックス 137"/>
        <xdr:cNvSpPr txBox="1"/>
      </xdr:nvSpPr>
      <xdr:spPr>
        <a:xfrm>
          <a:off x="13512800" y="228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15.8</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89916</xdr:rowOff>
    </xdr:from>
    <xdr:to>
      <xdr:col>19</xdr:col>
      <xdr:colOff>6350</xdr:colOff>
      <xdr:row>15</xdr:row>
      <xdr:rowOff>20066</xdr:rowOff>
    </xdr:to>
    <xdr:sp macro="" textlink="">
      <xdr:nvSpPr>
        <xdr:cNvPr id="139" name="フローチャート : 判断 138"/>
        <xdr:cNvSpPr/>
      </xdr:nvSpPr>
      <xdr:spPr>
        <a:xfrm>
          <a:off x="12954000" y="249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30243</xdr:rowOff>
    </xdr:from>
    <xdr:ext cx="762000" cy="259045"/>
    <xdr:sp macro="" textlink="">
      <xdr:nvSpPr>
        <xdr:cNvPr id="140" name="テキスト ボックス 139"/>
        <xdr:cNvSpPr txBox="1"/>
      </xdr:nvSpPr>
      <xdr:spPr>
        <a:xfrm>
          <a:off x="12623800" y="2259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78486</xdr:rowOff>
    </xdr:from>
    <xdr:to>
      <xdr:col>24</xdr:col>
      <xdr:colOff>82550</xdr:colOff>
      <xdr:row>16</xdr:row>
      <xdr:rowOff>8636</xdr:rowOff>
    </xdr:to>
    <xdr:sp macro="" textlink="">
      <xdr:nvSpPr>
        <xdr:cNvPr id="146" name="円/楕円 145"/>
        <xdr:cNvSpPr/>
      </xdr:nvSpPr>
      <xdr:spPr>
        <a:xfrm>
          <a:off x="16459200" y="26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15</xdr:row>
      <xdr:rowOff>50563</xdr:rowOff>
    </xdr:from>
    <xdr:ext cx="762000" cy="259045"/>
    <xdr:sp macro="" textlink="">
      <xdr:nvSpPr>
        <xdr:cNvPr id="147" name="物件費該当値テキスト"/>
        <xdr:cNvSpPr txBox="1"/>
      </xdr:nvSpPr>
      <xdr:spPr>
        <a:xfrm>
          <a:off x="16598900" y="262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18.8</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37338</xdr:rowOff>
    </xdr:from>
    <xdr:to>
      <xdr:col>22</xdr:col>
      <xdr:colOff>615950</xdr:colOff>
      <xdr:row>15</xdr:row>
      <xdr:rowOff>138938</xdr:rowOff>
    </xdr:to>
    <xdr:sp macro="" textlink="">
      <xdr:nvSpPr>
        <xdr:cNvPr id="148" name="円/楕円 147"/>
        <xdr:cNvSpPr/>
      </xdr:nvSpPr>
      <xdr:spPr>
        <a:xfrm>
          <a:off x="15621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123715</xdr:rowOff>
    </xdr:from>
    <xdr:ext cx="736600" cy="259045"/>
    <xdr:sp macro="" textlink="">
      <xdr:nvSpPr>
        <xdr:cNvPr id="149" name="テキスト ボックス 148"/>
        <xdr:cNvSpPr txBox="1"/>
      </xdr:nvSpPr>
      <xdr:spPr>
        <a:xfrm>
          <a:off x="15290800" y="26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21</xdr:col>
      <xdr:colOff>311150</xdr:colOff>
      <xdr:row>15</xdr:row>
      <xdr:rowOff>55626</xdr:rowOff>
    </xdr:from>
    <xdr:to>
      <xdr:col>21</xdr:col>
      <xdr:colOff>412750</xdr:colOff>
      <xdr:row>15</xdr:row>
      <xdr:rowOff>157226</xdr:rowOff>
    </xdr:to>
    <xdr:sp macro="" textlink="">
      <xdr:nvSpPr>
        <xdr:cNvPr id="150" name="円/楕円 149"/>
        <xdr:cNvSpPr/>
      </xdr:nvSpPr>
      <xdr:spPr>
        <a:xfrm>
          <a:off x="14732000" y="2627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142003</xdr:rowOff>
    </xdr:from>
    <xdr:ext cx="762000" cy="259045"/>
    <xdr:sp macro="" textlink="">
      <xdr:nvSpPr>
        <xdr:cNvPr id="151" name="テキスト ボックス 150"/>
        <xdr:cNvSpPr txBox="1"/>
      </xdr:nvSpPr>
      <xdr:spPr>
        <a:xfrm>
          <a:off x="14401800" y="2713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5334</xdr:rowOff>
    </xdr:from>
    <xdr:to>
      <xdr:col>20</xdr:col>
      <xdr:colOff>209550</xdr:colOff>
      <xdr:row>15</xdr:row>
      <xdr:rowOff>106934</xdr:rowOff>
    </xdr:to>
    <xdr:sp macro="" textlink="">
      <xdr:nvSpPr>
        <xdr:cNvPr id="152" name="円/楕円 151"/>
        <xdr:cNvSpPr/>
      </xdr:nvSpPr>
      <xdr:spPr>
        <a:xfrm>
          <a:off x="13843000" y="257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91711</xdr:rowOff>
    </xdr:from>
    <xdr:ext cx="762000" cy="259045"/>
    <xdr:sp macro="" textlink="">
      <xdr:nvSpPr>
        <xdr:cNvPr id="153" name="テキスト ボックス 152"/>
        <xdr:cNvSpPr txBox="1"/>
      </xdr:nvSpPr>
      <xdr:spPr>
        <a:xfrm>
          <a:off x="13512800" y="2663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163068</xdr:rowOff>
    </xdr:from>
    <xdr:to>
      <xdr:col>19</xdr:col>
      <xdr:colOff>6350</xdr:colOff>
      <xdr:row>15</xdr:row>
      <xdr:rowOff>93218</xdr:rowOff>
    </xdr:to>
    <xdr:sp macro="" textlink="">
      <xdr:nvSpPr>
        <xdr:cNvPr id="154" name="円/楕円 153"/>
        <xdr:cNvSpPr/>
      </xdr:nvSpPr>
      <xdr:spPr>
        <a:xfrm>
          <a:off x="12954000" y="256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77995</xdr:rowOff>
    </xdr:from>
    <xdr:ext cx="762000" cy="259045"/>
    <xdr:sp macro="" textlink="">
      <xdr:nvSpPr>
        <xdr:cNvPr id="155" name="テキスト ボックス 154"/>
        <xdr:cNvSpPr txBox="1"/>
      </xdr:nvSpPr>
      <xdr:spPr>
        <a:xfrm>
          <a:off x="12623800" y="2649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a:t>
          </a:r>
          <a:r>
            <a:rPr kumimoji="1" lang="ja-JP" altLang="en-US" sz="1050">
              <a:latin typeface="ＭＳ Ｐゴシック"/>
            </a:rPr>
            <a:t>平成２８年度の決算額全体にしめる扶助費の割合は、民間保育園の新設に伴う民間保育園保育実施委託費の増や障害者グループホームの増加に伴う障害者自立支援給付費の増などのほか、年金生活者等支援臨時福祉給付金の皆増などにより、対前年比で１．６％ 増の３１．９％となった。 </a:t>
          </a:r>
        </a:p>
        <a:p>
          <a:r>
            <a:rPr kumimoji="1" lang="ja-JP" altLang="en-US" sz="1050">
              <a:latin typeface="ＭＳ Ｐゴシック"/>
            </a:rPr>
            <a:t>　経常収支比率は、扶助費に係る一般財源支出額が児童福祉費の伸び等により、前年比で２．３％の増となったため、　１．０ポイント悪化し１６．６％となった。</a:t>
          </a:r>
        </a:p>
        <a:p>
          <a:r>
            <a:rPr kumimoji="1" lang="ja-JP" altLang="en-US" sz="1050">
              <a:latin typeface="ＭＳ Ｐゴシック"/>
            </a:rPr>
            <a:t>　今後も保育需要の増加や高齢化の進展に伴い扶助費一般財源負担額の増傾向が続くものと考えられる。</a:t>
          </a:r>
          <a:r>
            <a:rPr kumimoji="1" lang="ja-JP" altLang="en-US" sz="1200">
              <a:latin typeface="ＭＳ Ｐゴシック"/>
            </a:rPr>
            <a:t>  </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4535</xdr:rowOff>
    </xdr:to>
    <xdr:cxnSp macro="">
      <xdr:nvCxnSpPr>
        <xdr:cNvPr id="185" name="直線コネクタ 184"/>
        <xdr:cNvCxnSpPr/>
      </xdr:nvCxnSpPr>
      <xdr:spPr>
        <a:xfrm flipV="1">
          <a:off x="4826000" y="9238343"/>
          <a:ext cx="0" cy="1224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148062</xdr:rowOff>
    </xdr:from>
    <xdr:ext cx="762000" cy="259045"/>
    <xdr:sp macro="" textlink="">
      <xdr:nvSpPr>
        <xdr:cNvPr id="186" name="扶助費最小値テキスト"/>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16.8</a:t>
          </a:r>
          <a:endParaRPr kumimoji="1" lang="ja-JP" altLang="en-US" sz="1000" b="1">
            <a:latin typeface="ＭＳ Ｐゴシック"/>
          </a:endParaRPr>
        </a:p>
      </xdr:txBody>
    </xdr:sp>
    <xdr:clientData/>
  </xdr:oneCellAnchor>
  <xdr:twoCellAnchor>
    <xdr:from>
      <xdr:col>6</xdr:col>
      <xdr:colOff>612775</xdr:colOff>
      <xdr:row>61</xdr:row>
      <xdr:rowOff>4535</xdr:rowOff>
    </xdr:from>
    <xdr:to>
      <xdr:col>7</xdr:col>
      <xdr:colOff>104775</xdr:colOff>
      <xdr:row>61</xdr:row>
      <xdr:rowOff>4535</xdr:rowOff>
    </xdr:to>
    <xdr:cxnSp macro="">
      <xdr:nvCxnSpPr>
        <xdr:cNvPr id="187" name="直線コネクタ 186"/>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151493</xdr:rowOff>
    </xdr:from>
    <xdr:to>
      <xdr:col>7</xdr:col>
      <xdr:colOff>15875</xdr:colOff>
      <xdr:row>60</xdr:row>
      <xdr:rowOff>143328</xdr:rowOff>
    </xdr:to>
    <xdr:cxnSp macro="">
      <xdr:nvCxnSpPr>
        <xdr:cNvPr id="190" name="直線コネクタ 189"/>
        <xdr:cNvCxnSpPr/>
      </xdr:nvCxnSpPr>
      <xdr:spPr>
        <a:xfrm>
          <a:off x="3987800" y="10267043"/>
          <a:ext cx="8382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166205</xdr:rowOff>
    </xdr:from>
    <xdr:ext cx="762000" cy="259045"/>
    <xdr:sp macro="" textlink="">
      <xdr:nvSpPr>
        <xdr:cNvPr id="191" name="扶助費平均値テキスト"/>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57</xdr:row>
      <xdr:rowOff>149678</xdr:rowOff>
    </xdr:from>
    <xdr:to>
      <xdr:col>7</xdr:col>
      <xdr:colOff>66675</xdr:colOff>
      <xdr:row>58</xdr:row>
      <xdr:rowOff>79828</xdr:rowOff>
    </xdr:to>
    <xdr:sp macro="" textlink="">
      <xdr:nvSpPr>
        <xdr:cNvPr id="192" name="フローチャート : 判断 191"/>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29028</xdr:rowOff>
    </xdr:from>
    <xdr:to>
      <xdr:col>5</xdr:col>
      <xdr:colOff>549275</xdr:colOff>
      <xdr:row>59</xdr:row>
      <xdr:rowOff>151493</xdr:rowOff>
    </xdr:to>
    <xdr:cxnSp macro="">
      <xdr:nvCxnSpPr>
        <xdr:cNvPr id="193" name="直線コネクタ 192"/>
        <xdr:cNvCxnSpPr/>
      </xdr:nvCxnSpPr>
      <xdr:spPr>
        <a:xfrm>
          <a:off x="3098800" y="9973128"/>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57</xdr:row>
      <xdr:rowOff>35378</xdr:rowOff>
    </xdr:from>
    <xdr:to>
      <xdr:col>5</xdr:col>
      <xdr:colOff>600075</xdr:colOff>
      <xdr:row>57</xdr:row>
      <xdr:rowOff>136978</xdr:rowOff>
    </xdr:to>
    <xdr:sp macro="" textlink="">
      <xdr:nvSpPr>
        <xdr:cNvPr id="194" name="フローチャート : 判断 193"/>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147155</xdr:rowOff>
    </xdr:from>
    <xdr:ext cx="736600" cy="259045"/>
    <xdr:sp macro="" textlink="">
      <xdr:nvSpPr>
        <xdr:cNvPr id="195" name="テキスト ボックス 194"/>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3</xdr:col>
      <xdr:colOff>142875</xdr:colOff>
      <xdr:row>57</xdr:row>
      <xdr:rowOff>37193</xdr:rowOff>
    </xdr:from>
    <xdr:to>
      <xdr:col>4</xdr:col>
      <xdr:colOff>346075</xdr:colOff>
      <xdr:row>58</xdr:row>
      <xdr:rowOff>29028</xdr:rowOff>
    </xdr:to>
    <xdr:cxnSp macro="">
      <xdr:nvCxnSpPr>
        <xdr:cNvPr id="196" name="直線コネクタ 195"/>
        <xdr:cNvCxnSpPr/>
      </xdr:nvCxnSpPr>
      <xdr:spPr>
        <a:xfrm>
          <a:off x="2209800" y="9809843"/>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125185</xdr:rowOff>
    </xdr:from>
    <xdr:to>
      <xdr:col>4</xdr:col>
      <xdr:colOff>396875</xdr:colOff>
      <xdr:row>57</xdr:row>
      <xdr:rowOff>55335</xdr:rowOff>
    </xdr:to>
    <xdr:sp macro="" textlink="">
      <xdr:nvSpPr>
        <xdr:cNvPr id="197" name="フローチャート : 判断 196"/>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65512</xdr:rowOff>
    </xdr:from>
    <xdr:ext cx="762000" cy="259045"/>
    <xdr:sp macro="" textlink="">
      <xdr:nvSpPr>
        <xdr:cNvPr id="198" name="テキスト ボックス 197"/>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110672</xdr:rowOff>
    </xdr:from>
    <xdr:to>
      <xdr:col>3</xdr:col>
      <xdr:colOff>142875</xdr:colOff>
      <xdr:row>57</xdr:row>
      <xdr:rowOff>37193</xdr:rowOff>
    </xdr:to>
    <xdr:cxnSp macro="">
      <xdr:nvCxnSpPr>
        <xdr:cNvPr id="199" name="直線コネクタ 198"/>
        <xdr:cNvCxnSpPr/>
      </xdr:nvCxnSpPr>
      <xdr:spPr>
        <a:xfrm>
          <a:off x="1320800" y="9711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27215</xdr:rowOff>
    </xdr:from>
    <xdr:to>
      <xdr:col>3</xdr:col>
      <xdr:colOff>193675</xdr:colOff>
      <xdr:row>56</xdr:row>
      <xdr:rowOff>128815</xdr:rowOff>
    </xdr:to>
    <xdr:sp macro="" textlink="">
      <xdr:nvSpPr>
        <xdr:cNvPr id="200" name="フローチャート : 判断 199"/>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138992</xdr:rowOff>
    </xdr:from>
    <xdr:ext cx="762000" cy="259045"/>
    <xdr:sp macro="" textlink="">
      <xdr:nvSpPr>
        <xdr:cNvPr id="201" name="テキスト ボックス 200"/>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xdr:col>
      <xdr:colOff>574675</xdr:colOff>
      <xdr:row>56</xdr:row>
      <xdr:rowOff>27215</xdr:rowOff>
    </xdr:from>
    <xdr:to>
      <xdr:col>1</xdr:col>
      <xdr:colOff>676275</xdr:colOff>
      <xdr:row>56</xdr:row>
      <xdr:rowOff>128815</xdr:rowOff>
    </xdr:to>
    <xdr:sp macro="" textlink="">
      <xdr:nvSpPr>
        <xdr:cNvPr id="202" name="フローチャート : 判断 201"/>
        <xdr:cNvSpPr/>
      </xdr:nvSpPr>
      <xdr:spPr>
        <a:xfrm>
          <a:off x="1270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138992</xdr:rowOff>
    </xdr:from>
    <xdr:ext cx="762000" cy="259045"/>
    <xdr:sp macro="" textlink="">
      <xdr:nvSpPr>
        <xdr:cNvPr id="203" name="テキスト ボックス 202"/>
        <xdr:cNvSpPr txBox="1"/>
      </xdr:nvSpPr>
      <xdr:spPr>
        <a:xfrm>
          <a:off x="939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60</xdr:row>
      <xdr:rowOff>92528</xdr:rowOff>
    </xdr:from>
    <xdr:to>
      <xdr:col>7</xdr:col>
      <xdr:colOff>66675</xdr:colOff>
      <xdr:row>61</xdr:row>
      <xdr:rowOff>22678</xdr:rowOff>
    </xdr:to>
    <xdr:sp macro="" textlink="">
      <xdr:nvSpPr>
        <xdr:cNvPr id="209" name="円/楕円 208"/>
        <xdr:cNvSpPr/>
      </xdr:nvSpPr>
      <xdr:spPr>
        <a:xfrm>
          <a:off x="47752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1105</xdr:rowOff>
    </xdr:from>
    <xdr:ext cx="762000" cy="259045"/>
    <xdr:sp macro="" textlink="">
      <xdr:nvSpPr>
        <xdr:cNvPr id="210" name="扶助費該当値テキスト"/>
        <xdr:cNvSpPr txBox="1"/>
      </xdr:nvSpPr>
      <xdr:spPr>
        <a:xfrm>
          <a:off x="4914900" y="10288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100693</xdr:rowOff>
    </xdr:from>
    <xdr:to>
      <xdr:col>5</xdr:col>
      <xdr:colOff>600075</xdr:colOff>
      <xdr:row>60</xdr:row>
      <xdr:rowOff>30843</xdr:rowOff>
    </xdr:to>
    <xdr:sp macro="" textlink="">
      <xdr:nvSpPr>
        <xdr:cNvPr id="211" name="円/楕円 210"/>
        <xdr:cNvSpPr/>
      </xdr:nvSpPr>
      <xdr:spPr>
        <a:xfrm>
          <a:off x="3937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15620</xdr:rowOff>
    </xdr:from>
    <xdr:ext cx="736600" cy="259045"/>
    <xdr:sp macro="" textlink="">
      <xdr:nvSpPr>
        <xdr:cNvPr id="212" name="テキスト ボックス 211"/>
        <xdr:cNvSpPr txBox="1"/>
      </xdr:nvSpPr>
      <xdr:spPr>
        <a:xfrm>
          <a:off x="3606800" y="10302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4</xdr:col>
      <xdr:colOff>295275</xdr:colOff>
      <xdr:row>57</xdr:row>
      <xdr:rowOff>149678</xdr:rowOff>
    </xdr:from>
    <xdr:to>
      <xdr:col>4</xdr:col>
      <xdr:colOff>396875</xdr:colOff>
      <xdr:row>58</xdr:row>
      <xdr:rowOff>79828</xdr:rowOff>
    </xdr:to>
    <xdr:sp macro="" textlink="">
      <xdr:nvSpPr>
        <xdr:cNvPr id="213" name="円/楕円 212"/>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64605</xdr:rowOff>
    </xdr:from>
    <xdr:ext cx="762000" cy="259045"/>
    <xdr:sp macro="" textlink="">
      <xdr:nvSpPr>
        <xdr:cNvPr id="214" name="テキスト ボックス 213"/>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157843</xdr:rowOff>
    </xdr:from>
    <xdr:to>
      <xdr:col>3</xdr:col>
      <xdr:colOff>193675</xdr:colOff>
      <xdr:row>57</xdr:row>
      <xdr:rowOff>87993</xdr:rowOff>
    </xdr:to>
    <xdr:sp macro="" textlink="">
      <xdr:nvSpPr>
        <xdr:cNvPr id="215" name="円/楕円 214"/>
        <xdr:cNvSpPr/>
      </xdr:nvSpPr>
      <xdr:spPr>
        <a:xfrm>
          <a:off x="2159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72770</xdr:rowOff>
    </xdr:from>
    <xdr:ext cx="762000" cy="259045"/>
    <xdr:sp macro="" textlink="">
      <xdr:nvSpPr>
        <xdr:cNvPr id="216" name="テキスト ボックス 215"/>
        <xdr:cNvSpPr txBox="1"/>
      </xdr:nvSpPr>
      <xdr:spPr>
        <a:xfrm>
          <a:off x="1828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59872</xdr:rowOff>
    </xdr:from>
    <xdr:to>
      <xdr:col>1</xdr:col>
      <xdr:colOff>676275</xdr:colOff>
      <xdr:row>56</xdr:row>
      <xdr:rowOff>161472</xdr:rowOff>
    </xdr:to>
    <xdr:sp macro="" textlink="">
      <xdr:nvSpPr>
        <xdr:cNvPr id="217" name="円/楕円 216"/>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146249</xdr:rowOff>
    </xdr:from>
    <xdr:ext cx="762000" cy="259045"/>
    <xdr:sp macro="" textlink="">
      <xdr:nvSpPr>
        <xdr:cNvPr id="218" name="テキスト ボックス 217"/>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21/32</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ja-JP" sz="1000" b="0" i="0" baseline="0">
              <a:solidFill>
                <a:sysClr val="windowText" lastClr="000000"/>
              </a:solidFill>
              <a:latin typeface="+mn-lt"/>
              <a:ea typeface="+mn-ea"/>
              <a:cs typeface="+mn-cs"/>
            </a:rPr>
            <a:t>　その他にかかる経常収支比率が類似団体を上回っている主な要因は、繰出金である。国民健康保険事業特別会計については、</a:t>
          </a:r>
          <a:r>
            <a:rPr lang="ja-JP" altLang="en-US" sz="1000" b="0" i="0" baseline="0">
              <a:solidFill>
                <a:sysClr val="windowText" lastClr="000000"/>
              </a:solidFill>
              <a:latin typeface="+mn-lt"/>
              <a:ea typeface="+mn-ea"/>
              <a:cs typeface="+mn-cs"/>
            </a:rPr>
            <a:t>国保税における徴収率の改善や税率改定の影響により、収入額が増加したものの、</a:t>
          </a:r>
          <a:r>
            <a:rPr lang="ja-JP" altLang="ja-JP" sz="1000" b="0" i="0" baseline="0">
              <a:solidFill>
                <a:sysClr val="windowText" lastClr="000000"/>
              </a:solidFill>
              <a:latin typeface="+mn-lt"/>
              <a:ea typeface="+mn-ea"/>
              <a:cs typeface="+mn-cs"/>
            </a:rPr>
            <a:t>高齢化の進行、医療の高度化などの影響により、赤字補てん的な繰出金</a:t>
          </a:r>
          <a:r>
            <a:rPr lang="ja-JP" altLang="en-US" sz="1000" b="0" i="0" baseline="0">
              <a:solidFill>
                <a:sysClr val="windowText" lastClr="000000"/>
              </a:solidFill>
              <a:latin typeface="+mn-lt"/>
              <a:ea typeface="+mn-ea"/>
              <a:cs typeface="+mn-cs"/>
            </a:rPr>
            <a:t>は依然として高い水準に</a:t>
          </a:r>
          <a:r>
            <a:rPr lang="ja-JP" altLang="ja-JP" sz="1000" b="0" i="0" baseline="0">
              <a:solidFill>
                <a:sysClr val="windowText" lastClr="000000"/>
              </a:solidFill>
              <a:latin typeface="+mn-lt"/>
              <a:ea typeface="+mn-ea"/>
              <a:cs typeface="+mn-cs"/>
            </a:rPr>
            <a:t>あるため、経費の削減や国民健康保険税の適正化を図ることなどにより、市の財政負担が軽減されるよう努める。　また、後期高齢医療特別会計及び介護保険事業特別会計についても、高齢化の進行などによる医療費の増加に伴い繰出金が増えており、今後も同様の傾向が続くことが懸念される。下水道事業特別会計については、</a:t>
          </a:r>
          <a:r>
            <a:rPr lang="ja-JP" altLang="en-US" sz="1000" b="0" i="0" baseline="0">
              <a:solidFill>
                <a:sysClr val="windowText" lastClr="000000"/>
              </a:solidFill>
              <a:latin typeface="+mn-lt"/>
              <a:ea typeface="+mn-ea"/>
              <a:cs typeface="+mn-cs"/>
            </a:rPr>
            <a:t>平成２８年度は</a:t>
          </a:r>
          <a:r>
            <a:rPr lang="ja-JP" altLang="ja-JP" sz="1000">
              <a:solidFill>
                <a:sysClr val="windowText" lastClr="000000"/>
              </a:solidFill>
              <a:latin typeface="+mn-lt"/>
              <a:ea typeface="+mn-ea"/>
              <a:cs typeface="+mn-cs"/>
            </a:rPr>
            <a:t>長寿命化事業や地方公営企業法適用事業の増等から</a:t>
          </a:r>
          <a:r>
            <a:rPr lang="ja-JP" altLang="en-US" sz="1000" b="0" i="0" baseline="0">
              <a:solidFill>
                <a:sysClr val="windowText" lastClr="000000"/>
              </a:solidFill>
              <a:latin typeface="+mn-lt"/>
              <a:ea typeface="+mn-ea"/>
              <a:cs typeface="+mn-cs"/>
            </a:rPr>
            <a:t>増加となった。</a:t>
          </a:r>
          <a:endParaRPr lang="en-US" altLang="ja-JP" sz="1000" b="0" i="0" baseline="0">
            <a:solidFill>
              <a:sysClr val="windowText" lastClr="000000"/>
            </a:solidFill>
            <a:latin typeface="+mn-lt"/>
            <a:ea typeface="+mn-ea"/>
            <a:cs typeface="+mn-cs"/>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61</xdr:row>
      <xdr:rowOff>6350</xdr:rowOff>
    </xdr:to>
    <xdr:cxnSp macro="">
      <xdr:nvCxnSpPr>
        <xdr:cNvPr id="246" name="直線コネクタ 245"/>
        <xdr:cNvCxnSpPr/>
      </xdr:nvCxnSpPr>
      <xdr:spPr>
        <a:xfrm flipV="1">
          <a:off x="16510000" y="8966200"/>
          <a:ext cx="0" cy="14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149877</xdr:rowOff>
    </xdr:from>
    <xdr:ext cx="762000" cy="259045"/>
    <xdr:sp macro="" textlink="">
      <xdr:nvSpPr>
        <xdr:cNvPr id="247" name="その他最小値テキスト"/>
        <xdr:cNvSpPr txBox="1"/>
      </xdr:nvSpPr>
      <xdr:spPr>
        <a:xfrm>
          <a:off x="16598900" y="1043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61</xdr:row>
      <xdr:rowOff>6350</xdr:rowOff>
    </xdr:from>
    <xdr:to>
      <xdr:col>24</xdr:col>
      <xdr:colOff>120650</xdr:colOff>
      <xdr:row>61</xdr:row>
      <xdr:rowOff>6350</xdr:rowOff>
    </xdr:to>
    <xdr:cxnSp macro="">
      <xdr:nvCxnSpPr>
        <xdr:cNvPr id="248" name="直線コネクタ 247"/>
        <xdr:cNvCxnSpPr/>
      </xdr:nvCxnSpPr>
      <xdr:spPr>
        <a:xfrm>
          <a:off x="16421100" y="1046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49"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0" name="直線コネクタ 249"/>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114300</xdr:rowOff>
    </xdr:from>
    <xdr:to>
      <xdr:col>24</xdr:col>
      <xdr:colOff>31750</xdr:colOff>
      <xdr:row>56</xdr:row>
      <xdr:rowOff>127000</xdr:rowOff>
    </xdr:to>
    <xdr:cxnSp macro="">
      <xdr:nvCxnSpPr>
        <xdr:cNvPr id="251" name="直線コネクタ 250"/>
        <xdr:cNvCxnSpPr/>
      </xdr:nvCxnSpPr>
      <xdr:spPr>
        <a:xfrm>
          <a:off x="15671800" y="97155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3827</xdr:rowOff>
    </xdr:from>
    <xdr:ext cx="762000" cy="259045"/>
    <xdr:sp macro="" textlink="">
      <xdr:nvSpPr>
        <xdr:cNvPr id="252" name="その他平均値テキスト"/>
        <xdr:cNvSpPr txBox="1"/>
      </xdr:nvSpPr>
      <xdr:spPr>
        <a:xfrm>
          <a:off x="16598900" y="9433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158750</xdr:rowOff>
    </xdr:from>
    <xdr:to>
      <xdr:col>24</xdr:col>
      <xdr:colOff>82550</xdr:colOff>
      <xdr:row>56</xdr:row>
      <xdr:rowOff>88900</xdr:rowOff>
    </xdr:to>
    <xdr:sp macro="" textlink="">
      <xdr:nvSpPr>
        <xdr:cNvPr id="253" name="フローチャート : 判断 252"/>
        <xdr:cNvSpPr/>
      </xdr:nvSpPr>
      <xdr:spPr>
        <a:xfrm>
          <a:off x="164592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114300</xdr:rowOff>
    </xdr:from>
    <xdr:to>
      <xdr:col>22</xdr:col>
      <xdr:colOff>565150</xdr:colOff>
      <xdr:row>56</xdr:row>
      <xdr:rowOff>114300</xdr:rowOff>
    </xdr:to>
    <xdr:cxnSp macro="">
      <xdr:nvCxnSpPr>
        <xdr:cNvPr id="254" name="直線コネクタ 253"/>
        <xdr:cNvCxnSpPr/>
      </xdr:nvCxnSpPr>
      <xdr:spPr>
        <a:xfrm>
          <a:off x="14782800" y="9715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146050</xdr:rowOff>
    </xdr:from>
    <xdr:to>
      <xdr:col>22</xdr:col>
      <xdr:colOff>615950</xdr:colOff>
      <xdr:row>56</xdr:row>
      <xdr:rowOff>76200</xdr:rowOff>
    </xdr:to>
    <xdr:sp macro="" textlink="">
      <xdr:nvSpPr>
        <xdr:cNvPr id="255" name="フローチャート : 判断 254"/>
        <xdr:cNvSpPr/>
      </xdr:nvSpPr>
      <xdr:spPr>
        <a:xfrm>
          <a:off x="15621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86377</xdr:rowOff>
    </xdr:from>
    <xdr:ext cx="736600" cy="259045"/>
    <xdr:sp macro="" textlink="">
      <xdr:nvSpPr>
        <xdr:cNvPr id="256" name="テキスト ボックス 255"/>
        <xdr:cNvSpPr txBox="1"/>
      </xdr:nvSpPr>
      <xdr:spPr>
        <a:xfrm>
          <a:off x="15290800" y="934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63500</xdr:rowOff>
    </xdr:from>
    <xdr:to>
      <xdr:col>21</xdr:col>
      <xdr:colOff>361950</xdr:colOff>
      <xdr:row>56</xdr:row>
      <xdr:rowOff>114300</xdr:rowOff>
    </xdr:to>
    <xdr:cxnSp macro="">
      <xdr:nvCxnSpPr>
        <xdr:cNvPr id="257" name="直線コネクタ 256"/>
        <xdr:cNvCxnSpPr/>
      </xdr:nvCxnSpPr>
      <xdr:spPr>
        <a:xfrm>
          <a:off x="13893800" y="9664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158750</xdr:rowOff>
    </xdr:from>
    <xdr:to>
      <xdr:col>21</xdr:col>
      <xdr:colOff>412750</xdr:colOff>
      <xdr:row>56</xdr:row>
      <xdr:rowOff>88900</xdr:rowOff>
    </xdr:to>
    <xdr:sp macro="" textlink="">
      <xdr:nvSpPr>
        <xdr:cNvPr id="258" name="フローチャート : 判断 257"/>
        <xdr:cNvSpPr/>
      </xdr:nvSpPr>
      <xdr:spPr>
        <a:xfrm>
          <a:off x="147320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99077</xdr:rowOff>
    </xdr:from>
    <xdr:ext cx="762000" cy="259045"/>
    <xdr:sp macro="" textlink="">
      <xdr:nvSpPr>
        <xdr:cNvPr id="259" name="テキスト ボックス 258"/>
        <xdr:cNvSpPr txBox="1"/>
      </xdr:nvSpPr>
      <xdr:spPr>
        <a:xfrm>
          <a:off x="14401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25400</xdr:rowOff>
    </xdr:from>
    <xdr:to>
      <xdr:col>20</xdr:col>
      <xdr:colOff>158750</xdr:colOff>
      <xdr:row>56</xdr:row>
      <xdr:rowOff>63500</xdr:rowOff>
    </xdr:to>
    <xdr:cxnSp macro="">
      <xdr:nvCxnSpPr>
        <xdr:cNvPr id="260" name="直線コネクタ 259"/>
        <xdr:cNvCxnSpPr/>
      </xdr:nvCxnSpPr>
      <xdr:spPr>
        <a:xfrm>
          <a:off x="13004800" y="9626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95250</xdr:rowOff>
    </xdr:from>
    <xdr:to>
      <xdr:col>20</xdr:col>
      <xdr:colOff>209550</xdr:colOff>
      <xdr:row>56</xdr:row>
      <xdr:rowOff>25400</xdr:rowOff>
    </xdr:to>
    <xdr:sp macro="" textlink="">
      <xdr:nvSpPr>
        <xdr:cNvPr id="261" name="フローチャート : 判断 260"/>
        <xdr:cNvSpPr/>
      </xdr:nvSpPr>
      <xdr:spPr>
        <a:xfrm>
          <a:off x="13843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35577</xdr:rowOff>
    </xdr:from>
    <xdr:ext cx="762000" cy="259045"/>
    <xdr:sp macro="" textlink="">
      <xdr:nvSpPr>
        <xdr:cNvPr id="262" name="テキスト ボックス 261"/>
        <xdr:cNvSpPr txBox="1"/>
      </xdr:nvSpPr>
      <xdr:spPr>
        <a:xfrm>
          <a:off x="13512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69850</xdr:rowOff>
    </xdr:from>
    <xdr:to>
      <xdr:col>19</xdr:col>
      <xdr:colOff>6350</xdr:colOff>
      <xdr:row>56</xdr:row>
      <xdr:rowOff>0</xdr:rowOff>
    </xdr:to>
    <xdr:sp macro="" textlink="">
      <xdr:nvSpPr>
        <xdr:cNvPr id="263" name="フローチャート : 判断 262"/>
        <xdr:cNvSpPr/>
      </xdr:nvSpPr>
      <xdr:spPr>
        <a:xfrm>
          <a:off x="12954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10177</xdr:rowOff>
    </xdr:from>
    <xdr:ext cx="762000" cy="259045"/>
    <xdr:sp macro="" textlink="">
      <xdr:nvSpPr>
        <xdr:cNvPr id="264" name="テキスト ボックス 263"/>
        <xdr:cNvSpPr txBox="1"/>
      </xdr:nvSpPr>
      <xdr:spPr>
        <a:xfrm>
          <a:off x="12623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56</xdr:row>
      <xdr:rowOff>76200</xdr:rowOff>
    </xdr:from>
    <xdr:to>
      <xdr:col>24</xdr:col>
      <xdr:colOff>82550</xdr:colOff>
      <xdr:row>57</xdr:row>
      <xdr:rowOff>6350</xdr:rowOff>
    </xdr:to>
    <xdr:sp macro="" textlink="">
      <xdr:nvSpPr>
        <xdr:cNvPr id="270" name="円/楕円 269"/>
        <xdr:cNvSpPr/>
      </xdr:nvSpPr>
      <xdr:spPr>
        <a:xfrm>
          <a:off x="16459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56</xdr:row>
      <xdr:rowOff>48277</xdr:rowOff>
    </xdr:from>
    <xdr:ext cx="762000" cy="259045"/>
    <xdr:sp macro="" textlink="">
      <xdr:nvSpPr>
        <xdr:cNvPr id="271" name="その他該当値テキスト"/>
        <xdr:cNvSpPr txBox="1"/>
      </xdr:nvSpPr>
      <xdr:spPr>
        <a:xfrm>
          <a:off x="16598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63500</xdr:rowOff>
    </xdr:from>
    <xdr:to>
      <xdr:col>22</xdr:col>
      <xdr:colOff>615950</xdr:colOff>
      <xdr:row>56</xdr:row>
      <xdr:rowOff>165100</xdr:rowOff>
    </xdr:to>
    <xdr:sp macro="" textlink="">
      <xdr:nvSpPr>
        <xdr:cNvPr id="272" name="円/楕円 271"/>
        <xdr:cNvSpPr/>
      </xdr:nvSpPr>
      <xdr:spPr>
        <a:xfrm>
          <a:off x="15621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149877</xdr:rowOff>
    </xdr:from>
    <xdr:ext cx="736600" cy="259045"/>
    <xdr:sp macro="" textlink="">
      <xdr:nvSpPr>
        <xdr:cNvPr id="273" name="テキスト ボックス 272"/>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63500</xdr:rowOff>
    </xdr:from>
    <xdr:to>
      <xdr:col>21</xdr:col>
      <xdr:colOff>412750</xdr:colOff>
      <xdr:row>56</xdr:row>
      <xdr:rowOff>165100</xdr:rowOff>
    </xdr:to>
    <xdr:sp macro="" textlink="">
      <xdr:nvSpPr>
        <xdr:cNvPr id="274" name="円/楕円 273"/>
        <xdr:cNvSpPr/>
      </xdr:nvSpPr>
      <xdr:spPr>
        <a:xfrm>
          <a:off x="14732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149877</xdr:rowOff>
    </xdr:from>
    <xdr:ext cx="762000" cy="259045"/>
    <xdr:sp macro="" textlink="">
      <xdr:nvSpPr>
        <xdr:cNvPr id="275" name="テキスト ボックス 274"/>
        <xdr:cNvSpPr txBox="1"/>
      </xdr:nvSpPr>
      <xdr:spPr>
        <a:xfrm>
          <a:off x="14401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12700</xdr:rowOff>
    </xdr:from>
    <xdr:to>
      <xdr:col>20</xdr:col>
      <xdr:colOff>209550</xdr:colOff>
      <xdr:row>56</xdr:row>
      <xdr:rowOff>114300</xdr:rowOff>
    </xdr:to>
    <xdr:sp macro="" textlink="">
      <xdr:nvSpPr>
        <xdr:cNvPr id="276" name="円/楕円 275"/>
        <xdr:cNvSpPr/>
      </xdr:nvSpPr>
      <xdr:spPr>
        <a:xfrm>
          <a:off x="13843000" y="961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99077</xdr:rowOff>
    </xdr:from>
    <xdr:ext cx="762000" cy="259045"/>
    <xdr:sp macro="" textlink="">
      <xdr:nvSpPr>
        <xdr:cNvPr id="277" name="テキスト ボックス 276"/>
        <xdr:cNvSpPr txBox="1"/>
      </xdr:nvSpPr>
      <xdr:spPr>
        <a:xfrm>
          <a:off x="135128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146050</xdr:rowOff>
    </xdr:from>
    <xdr:to>
      <xdr:col>19</xdr:col>
      <xdr:colOff>6350</xdr:colOff>
      <xdr:row>56</xdr:row>
      <xdr:rowOff>76200</xdr:rowOff>
    </xdr:to>
    <xdr:sp macro="" textlink="">
      <xdr:nvSpPr>
        <xdr:cNvPr id="278" name="円/楕円 277"/>
        <xdr:cNvSpPr/>
      </xdr:nvSpPr>
      <xdr:spPr>
        <a:xfrm>
          <a:off x="12954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60977</xdr:rowOff>
    </xdr:from>
    <xdr:ext cx="762000" cy="259045"/>
    <xdr:sp macro="" textlink="">
      <xdr:nvSpPr>
        <xdr:cNvPr id="279" name="テキスト ボックス 278"/>
        <xdr:cNvSpPr txBox="1"/>
      </xdr:nvSpPr>
      <xdr:spPr>
        <a:xfrm>
          <a:off x="12623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25/32</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ja-JP" altLang="en-US" sz="1050" b="0" i="0" baseline="0">
              <a:solidFill>
                <a:schemeClr val="dk1"/>
              </a:solidFill>
              <a:latin typeface="+mn-lt"/>
              <a:ea typeface="+mn-ea"/>
              <a:cs typeface="+mn-cs"/>
            </a:rPr>
            <a:t>　</a:t>
          </a:r>
          <a:r>
            <a:rPr lang="ja-JP" altLang="ja-JP" sz="1050" b="0" i="0" baseline="0">
              <a:solidFill>
                <a:schemeClr val="dk1"/>
              </a:solidFill>
              <a:latin typeface="+mn-lt"/>
              <a:ea typeface="+mn-ea"/>
              <a:cs typeface="+mn-cs"/>
            </a:rPr>
            <a:t>補助費等にかかる経常収支比率が類似団体を大きく上回っているのは、常備消防の東京都事務の東京都負担金、一部事務組合に対する負担金、病院に対する補助が多額になっているためである。一部事務組合への負担金のうち、ごみ処理に係る経費が多くを占めている。今後は、常備消防事務に対する補助は大きく変化しない見込みであるが、ごみ処理経費は焼却施設の更新工事や共同リサイクル施設の設置に向けた負担金の増が予想される。病院についても動向を注視する必要がある。</a:t>
          </a:r>
          <a:endParaRPr lang="en-US" altLang="ja-JP" sz="1050" b="0" i="0" baseline="0">
            <a:solidFill>
              <a:schemeClr val="dk1"/>
            </a:solidFill>
            <a:latin typeface="+mn-lt"/>
            <a:ea typeface="+mn-ea"/>
            <a:cs typeface="+mn-cs"/>
          </a:endParaRPr>
        </a:p>
        <a:p>
          <a:pPr rtl="0" fontAlgn="base"/>
          <a:r>
            <a:rPr lang="ja-JP" altLang="ja-JP" sz="1050" b="0" i="0" baseline="0">
              <a:solidFill>
                <a:schemeClr val="dk1"/>
              </a:solidFill>
              <a:latin typeface="+mn-lt"/>
              <a:ea typeface="+mn-ea"/>
              <a:cs typeface="+mn-cs"/>
            </a:rPr>
            <a:t>　市の財政状況が厳しい中で、一部事務組合に対しても</a:t>
          </a:r>
          <a:r>
            <a:rPr lang="ja-JP" altLang="en-US" sz="1050" b="0" i="0" baseline="0">
              <a:solidFill>
                <a:schemeClr val="dk1"/>
              </a:solidFill>
              <a:latin typeface="+mn-lt"/>
              <a:ea typeface="+mn-ea"/>
              <a:cs typeface="+mn-cs"/>
            </a:rPr>
            <a:t>引き続き</a:t>
          </a:r>
          <a:r>
            <a:rPr lang="ja-JP" altLang="ja-JP" sz="1050" b="0" i="0" baseline="0">
              <a:solidFill>
                <a:schemeClr val="dk1"/>
              </a:solidFill>
              <a:latin typeface="+mn-lt"/>
              <a:ea typeface="+mn-ea"/>
              <a:cs typeface="+mn-cs"/>
            </a:rPr>
            <a:t>経費削減の努力を働きかけていく。</a:t>
          </a:r>
          <a:endParaRPr lang="en-US" altLang="ja-JP" sz="1050" b="0" i="0" baseline="0">
            <a:solidFill>
              <a:schemeClr val="dk1"/>
            </a:solidFill>
            <a:latin typeface="+mn-lt"/>
            <a:ea typeface="+mn-ea"/>
            <a:cs typeface="+mn-cs"/>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139700</xdr:rowOff>
    </xdr:from>
    <xdr:to>
      <xdr:col>24</xdr:col>
      <xdr:colOff>31750</xdr:colOff>
      <xdr:row>42</xdr:row>
      <xdr:rowOff>12700</xdr:rowOff>
    </xdr:to>
    <xdr:cxnSp macro="">
      <xdr:nvCxnSpPr>
        <xdr:cNvPr id="307" name="直線コネクタ 306"/>
        <xdr:cNvCxnSpPr/>
      </xdr:nvCxnSpPr>
      <xdr:spPr>
        <a:xfrm flipV="1">
          <a:off x="16510000" y="5626100"/>
          <a:ext cx="0" cy="1587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8"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9" name="直線コネクタ 308"/>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31</xdr:row>
      <xdr:rowOff>54627</xdr:rowOff>
    </xdr:from>
    <xdr:ext cx="762000" cy="259045"/>
    <xdr:sp macro="" textlink="">
      <xdr:nvSpPr>
        <xdr:cNvPr id="310" name="補助費等最大値テキスト"/>
        <xdr:cNvSpPr txBox="1"/>
      </xdr:nvSpPr>
      <xdr:spPr>
        <a:xfrm>
          <a:off x="16598900" y="536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23</xdr:col>
      <xdr:colOff>628650</xdr:colOff>
      <xdr:row>32</xdr:row>
      <xdr:rowOff>139700</xdr:rowOff>
    </xdr:from>
    <xdr:to>
      <xdr:col>24</xdr:col>
      <xdr:colOff>120650</xdr:colOff>
      <xdr:row>32</xdr:row>
      <xdr:rowOff>139700</xdr:rowOff>
    </xdr:to>
    <xdr:cxnSp macro="">
      <xdr:nvCxnSpPr>
        <xdr:cNvPr id="311" name="直線コネクタ 310"/>
        <xdr:cNvCxnSpPr/>
      </xdr:nvCxnSpPr>
      <xdr:spPr>
        <a:xfrm>
          <a:off x="16421100" y="562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39</xdr:row>
      <xdr:rowOff>146050</xdr:rowOff>
    </xdr:from>
    <xdr:to>
      <xdr:col>24</xdr:col>
      <xdr:colOff>31750</xdr:colOff>
      <xdr:row>40</xdr:row>
      <xdr:rowOff>0</xdr:rowOff>
    </xdr:to>
    <xdr:cxnSp macro="">
      <xdr:nvCxnSpPr>
        <xdr:cNvPr id="312" name="直線コネクタ 311"/>
        <xdr:cNvCxnSpPr/>
      </xdr:nvCxnSpPr>
      <xdr:spPr>
        <a:xfrm>
          <a:off x="15671800" y="6832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168927</xdr:rowOff>
    </xdr:from>
    <xdr:ext cx="762000" cy="259045"/>
    <xdr:sp macro="" textlink="">
      <xdr:nvSpPr>
        <xdr:cNvPr id="313" name="補助費等平均値テキスト"/>
        <xdr:cNvSpPr txBox="1"/>
      </xdr:nvSpPr>
      <xdr:spPr>
        <a:xfrm>
          <a:off x="16598900" y="6169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152400</xdr:rowOff>
    </xdr:from>
    <xdr:to>
      <xdr:col>24</xdr:col>
      <xdr:colOff>82550</xdr:colOff>
      <xdr:row>37</xdr:row>
      <xdr:rowOff>82550</xdr:rowOff>
    </xdr:to>
    <xdr:sp macro="" textlink="">
      <xdr:nvSpPr>
        <xdr:cNvPr id="314" name="フローチャート : 判断 313"/>
        <xdr:cNvSpPr/>
      </xdr:nvSpPr>
      <xdr:spPr>
        <a:xfrm>
          <a:off x="164592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39</xdr:row>
      <xdr:rowOff>146050</xdr:rowOff>
    </xdr:from>
    <xdr:to>
      <xdr:col>22</xdr:col>
      <xdr:colOff>565150</xdr:colOff>
      <xdr:row>40</xdr:row>
      <xdr:rowOff>127000</xdr:rowOff>
    </xdr:to>
    <xdr:cxnSp macro="">
      <xdr:nvCxnSpPr>
        <xdr:cNvPr id="315" name="直線コネクタ 314"/>
        <xdr:cNvCxnSpPr/>
      </xdr:nvCxnSpPr>
      <xdr:spPr>
        <a:xfrm flipV="1">
          <a:off x="14782800" y="6832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37</xdr:row>
      <xdr:rowOff>69850</xdr:rowOff>
    </xdr:from>
    <xdr:to>
      <xdr:col>22</xdr:col>
      <xdr:colOff>615950</xdr:colOff>
      <xdr:row>38</xdr:row>
      <xdr:rowOff>0</xdr:rowOff>
    </xdr:to>
    <xdr:sp macro="" textlink="">
      <xdr:nvSpPr>
        <xdr:cNvPr id="316" name="フローチャート : 判断 315"/>
        <xdr:cNvSpPr/>
      </xdr:nvSpPr>
      <xdr:spPr>
        <a:xfrm>
          <a:off x="156210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10177</xdr:rowOff>
    </xdr:from>
    <xdr:ext cx="736600" cy="259045"/>
    <xdr:sp macro="" textlink="">
      <xdr:nvSpPr>
        <xdr:cNvPr id="317" name="テキスト ボックス 316"/>
        <xdr:cNvSpPr txBox="1"/>
      </xdr:nvSpPr>
      <xdr:spPr>
        <a:xfrm>
          <a:off x="15290800" y="618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20</xdr:col>
      <xdr:colOff>158750</xdr:colOff>
      <xdr:row>40</xdr:row>
      <xdr:rowOff>63500</xdr:rowOff>
    </xdr:from>
    <xdr:to>
      <xdr:col>21</xdr:col>
      <xdr:colOff>361950</xdr:colOff>
      <xdr:row>40</xdr:row>
      <xdr:rowOff>127000</xdr:rowOff>
    </xdr:to>
    <xdr:cxnSp macro="">
      <xdr:nvCxnSpPr>
        <xdr:cNvPr id="318" name="直線コネクタ 317"/>
        <xdr:cNvCxnSpPr/>
      </xdr:nvCxnSpPr>
      <xdr:spPr>
        <a:xfrm>
          <a:off x="13893800" y="69215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114300</xdr:rowOff>
    </xdr:from>
    <xdr:to>
      <xdr:col>21</xdr:col>
      <xdr:colOff>412750</xdr:colOff>
      <xdr:row>37</xdr:row>
      <xdr:rowOff>44450</xdr:rowOff>
    </xdr:to>
    <xdr:sp macro="" textlink="">
      <xdr:nvSpPr>
        <xdr:cNvPr id="319" name="フローチャート : 判断 318"/>
        <xdr:cNvSpPr/>
      </xdr:nvSpPr>
      <xdr:spPr>
        <a:xfrm>
          <a:off x="14732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54627</xdr:rowOff>
    </xdr:from>
    <xdr:ext cx="762000" cy="259045"/>
    <xdr:sp macro="" textlink="">
      <xdr:nvSpPr>
        <xdr:cNvPr id="320" name="テキスト ボックス 319"/>
        <xdr:cNvSpPr txBox="1"/>
      </xdr:nvSpPr>
      <xdr:spPr>
        <a:xfrm>
          <a:off x="14401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a:t>
          </a:r>
          <a:endParaRPr kumimoji="1" lang="ja-JP" altLang="en-US" sz="1000" b="1">
            <a:solidFill>
              <a:srgbClr val="000080"/>
            </a:solidFill>
            <a:latin typeface="ＭＳ Ｐゴシック"/>
          </a:endParaRPr>
        </a:p>
      </xdr:txBody>
    </xdr:sp>
    <xdr:clientData/>
  </xdr:oneCellAnchor>
  <xdr:twoCellAnchor>
    <xdr:from>
      <xdr:col>18</xdr:col>
      <xdr:colOff>641350</xdr:colOff>
      <xdr:row>40</xdr:row>
      <xdr:rowOff>63500</xdr:rowOff>
    </xdr:from>
    <xdr:to>
      <xdr:col>20</xdr:col>
      <xdr:colOff>158750</xdr:colOff>
      <xdr:row>40</xdr:row>
      <xdr:rowOff>101600</xdr:rowOff>
    </xdr:to>
    <xdr:cxnSp macro="">
      <xdr:nvCxnSpPr>
        <xdr:cNvPr id="321" name="直線コネクタ 320"/>
        <xdr:cNvCxnSpPr/>
      </xdr:nvCxnSpPr>
      <xdr:spPr>
        <a:xfrm flipV="1">
          <a:off x="13004800" y="6921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22" name="フローチャート : 判断 321"/>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80027</xdr:rowOff>
    </xdr:from>
    <xdr:ext cx="762000" cy="259045"/>
    <xdr:sp macro="" textlink="">
      <xdr:nvSpPr>
        <xdr:cNvPr id="323" name="テキスト ボックス 322"/>
        <xdr:cNvSpPr txBox="1"/>
      </xdr:nvSpPr>
      <xdr:spPr>
        <a:xfrm>
          <a:off x="13512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139700</xdr:rowOff>
    </xdr:from>
    <xdr:to>
      <xdr:col>19</xdr:col>
      <xdr:colOff>6350</xdr:colOff>
      <xdr:row>37</xdr:row>
      <xdr:rowOff>69850</xdr:rowOff>
    </xdr:to>
    <xdr:sp macro="" textlink="">
      <xdr:nvSpPr>
        <xdr:cNvPr id="324" name="フローチャート : 判断 323"/>
        <xdr:cNvSpPr/>
      </xdr:nvSpPr>
      <xdr:spPr>
        <a:xfrm>
          <a:off x="12954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80027</xdr:rowOff>
    </xdr:from>
    <xdr:ext cx="762000" cy="259045"/>
    <xdr:sp macro="" textlink="">
      <xdr:nvSpPr>
        <xdr:cNvPr id="325" name="テキスト ボックス 324"/>
        <xdr:cNvSpPr txBox="1"/>
      </xdr:nvSpPr>
      <xdr:spPr>
        <a:xfrm>
          <a:off x="126238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39</xdr:row>
      <xdr:rowOff>120650</xdr:rowOff>
    </xdr:from>
    <xdr:to>
      <xdr:col>24</xdr:col>
      <xdr:colOff>82550</xdr:colOff>
      <xdr:row>40</xdr:row>
      <xdr:rowOff>50800</xdr:rowOff>
    </xdr:to>
    <xdr:sp macro="" textlink="">
      <xdr:nvSpPr>
        <xdr:cNvPr id="331" name="円/楕円 330"/>
        <xdr:cNvSpPr/>
      </xdr:nvSpPr>
      <xdr:spPr>
        <a:xfrm>
          <a:off x="16459200" y="68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92727</xdr:rowOff>
    </xdr:from>
    <xdr:ext cx="762000" cy="259045"/>
    <xdr:sp macro="" textlink="">
      <xdr:nvSpPr>
        <xdr:cNvPr id="332" name="補助費等該当値テキスト"/>
        <xdr:cNvSpPr txBox="1"/>
      </xdr:nvSpPr>
      <xdr:spPr>
        <a:xfrm>
          <a:off x="16598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22</xdr:col>
      <xdr:colOff>514350</xdr:colOff>
      <xdr:row>39</xdr:row>
      <xdr:rowOff>95250</xdr:rowOff>
    </xdr:from>
    <xdr:to>
      <xdr:col>22</xdr:col>
      <xdr:colOff>615950</xdr:colOff>
      <xdr:row>40</xdr:row>
      <xdr:rowOff>25400</xdr:rowOff>
    </xdr:to>
    <xdr:sp macro="" textlink="">
      <xdr:nvSpPr>
        <xdr:cNvPr id="333" name="円/楕円 332"/>
        <xdr:cNvSpPr/>
      </xdr:nvSpPr>
      <xdr:spPr>
        <a:xfrm>
          <a:off x="15621000" y="67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40</xdr:row>
      <xdr:rowOff>10177</xdr:rowOff>
    </xdr:from>
    <xdr:ext cx="736600" cy="259045"/>
    <xdr:sp macro="" textlink="">
      <xdr:nvSpPr>
        <xdr:cNvPr id="334" name="テキスト ボックス 333"/>
        <xdr:cNvSpPr txBox="1"/>
      </xdr:nvSpPr>
      <xdr:spPr>
        <a:xfrm>
          <a:off x="15290800" y="686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a:t>
          </a:r>
          <a:endParaRPr kumimoji="1" lang="ja-JP" altLang="en-US" sz="1000" b="1">
            <a:solidFill>
              <a:srgbClr val="FF0000"/>
            </a:solidFill>
            <a:latin typeface="ＭＳ Ｐゴシック"/>
          </a:endParaRPr>
        </a:p>
      </xdr:txBody>
    </xdr:sp>
    <xdr:clientData/>
  </xdr:oneCellAnchor>
  <xdr:twoCellAnchor>
    <xdr:from>
      <xdr:col>21</xdr:col>
      <xdr:colOff>311150</xdr:colOff>
      <xdr:row>40</xdr:row>
      <xdr:rowOff>76200</xdr:rowOff>
    </xdr:from>
    <xdr:to>
      <xdr:col>21</xdr:col>
      <xdr:colOff>412750</xdr:colOff>
      <xdr:row>41</xdr:row>
      <xdr:rowOff>6350</xdr:rowOff>
    </xdr:to>
    <xdr:sp macro="" textlink="">
      <xdr:nvSpPr>
        <xdr:cNvPr id="335" name="円/楕円 334"/>
        <xdr:cNvSpPr/>
      </xdr:nvSpPr>
      <xdr:spPr>
        <a:xfrm>
          <a:off x="14732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40</xdr:row>
      <xdr:rowOff>162577</xdr:rowOff>
    </xdr:from>
    <xdr:ext cx="762000" cy="259045"/>
    <xdr:sp macro="" textlink="">
      <xdr:nvSpPr>
        <xdr:cNvPr id="336" name="テキスト ボックス 335"/>
        <xdr:cNvSpPr txBox="1"/>
      </xdr:nvSpPr>
      <xdr:spPr>
        <a:xfrm>
          <a:off x="14401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40</xdr:row>
      <xdr:rowOff>12700</xdr:rowOff>
    </xdr:from>
    <xdr:to>
      <xdr:col>20</xdr:col>
      <xdr:colOff>209550</xdr:colOff>
      <xdr:row>40</xdr:row>
      <xdr:rowOff>114300</xdr:rowOff>
    </xdr:to>
    <xdr:sp macro="" textlink="">
      <xdr:nvSpPr>
        <xdr:cNvPr id="337" name="円/楕円 336"/>
        <xdr:cNvSpPr/>
      </xdr:nvSpPr>
      <xdr:spPr>
        <a:xfrm>
          <a:off x="13843000" y="687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40</xdr:row>
      <xdr:rowOff>99077</xdr:rowOff>
    </xdr:from>
    <xdr:ext cx="762000" cy="259045"/>
    <xdr:sp macro="" textlink="">
      <xdr:nvSpPr>
        <xdr:cNvPr id="338" name="テキスト ボックス 337"/>
        <xdr:cNvSpPr txBox="1"/>
      </xdr:nvSpPr>
      <xdr:spPr>
        <a:xfrm>
          <a:off x="13512800" y="695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590550</xdr:colOff>
      <xdr:row>40</xdr:row>
      <xdr:rowOff>50800</xdr:rowOff>
    </xdr:from>
    <xdr:to>
      <xdr:col>19</xdr:col>
      <xdr:colOff>6350</xdr:colOff>
      <xdr:row>40</xdr:row>
      <xdr:rowOff>152400</xdr:rowOff>
    </xdr:to>
    <xdr:sp macro="" textlink="">
      <xdr:nvSpPr>
        <xdr:cNvPr id="339" name="円/楕円 338"/>
        <xdr:cNvSpPr/>
      </xdr:nvSpPr>
      <xdr:spPr>
        <a:xfrm>
          <a:off x="12954000" y="690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40</xdr:row>
      <xdr:rowOff>137177</xdr:rowOff>
    </xdr:from>
    <xdr:ext cx="762000" cy="259045"/>
    <xdr:sp macro="" textlink="">
      <xdr:nvSpPr>
        <xdr:cNvPr id="340" name="テキスト ボックス 339"/>
        <xdr:cNvSpPr txBox="1"/>
      </xdr:nvSpPr>
      <xdr:spPr>
        <a:xfrm>
          <a:off x="126238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latin typeface="+mn-lt"/>
              <a:ea typeface="+mn-ea"/>
              <a:cs typeface="+mn-cs"/>
            </a:rPr>
            <a:t>　人口増加に伴う公共施設の建設が続いた時期の市債の償還が終えてきたことや、</a:t>
          </a:r>
          <a:r>
            <a:rPr lang="ja-JP" altLang="ja-JP" sz="1100" b="0" i="0">
              <a:solidFill>
                <a:schemeClr val="dk1"/>
              </a:solidFill>
              <a:latin typeface="+mn-lt"/>
              <a:ea typeface="+mn-ea"/>
              <a:cs typeface="+mn-cs"/>
            </a:rPr>
            <a:t>市債借入額が償還元金額を上回らないこととした財政規律を設け債務残高の抑制を図っ</a:t>
          </a:r>
          <a:r>
            <a:rPr lang="ja-JP" altLang="ja-JP" sz="1100" b="0" i="0" baseline="0">
              <a:solidFill>
                <a:schemeClr val="dk1"/>
              </a:solidFill>
              <a:latin typeface="+mn-lt"/>
              <a:ea typeface="+mn-ea"/>
              <a:cs typeface="+mn-cs"/>
            </a:rPr>
            <a:t>たこと</a:t>
          </a:r>
          <a:r>
            <a:rPr kumimoji="1" lang="ja-JP" altLang="ja-JP" sz="1100" b="0" i="0" baseline="0">
              <a:solidFill>
                <a:schemeClr val="dk1"/>
              </a:solidFill>
              <a:latin typeface="+mn-lt"/>
              <a:ea typeface="+mn-ea"/>
              <a:cs typeface="+mn-cs"/>
            </a:rPr>
            <a:t>により公債費は減少したものの、それ以上に経常一般財源が減少したため、公債費に係る</a:t>
          </a:r>
          <a:r>
            <a:rPr kumimoji="1" lang="ja-JP" altLang="ja-JP" sz="1100">
              <a:solidFill>
                <a:schemeClr val="dk1"/>
              </a:solidFill>
              <a:latin typeface="+mn-lt"/>
              <a:ea typeface="+mn-ea"/>
              <a:cs typeface="+mn-cs"/>
            </a:rPr>
            <a:t>経常収支比率は前年度より０．２ポイント悪化し９．９％となった。</a:t>
          </a:r>
          <a:endParaRPr lang="en-US" altLang="ja-JP" sz="1100" b="0" i="0">
            <a:solidFill>
              <a:schemeClr val="dk1"/>
            </a:solidFill>
            <a:latin typeface="+mn-lt"/>
            <a:ea typeface="+mn-ea"/>
            <a:cs typeface="+mn-cs"/>
          </a:endParaRPr>
        </a:p>
        <a:p>
          <a:r>
            <a:rPr lang="ja-JP" altLang="ja-JP" sz="1100" b="0" i="0">
              <a:solidFill>
                <a:schemeClr val="dk1"/>
              </a:solidFill>
              <a:latin typeface="+mn-lt"/>
              <a:ea typeface="+mn-ea"/>
              <a:cs typeface="+mn-cs"/>
            </a:rPr>
            <a:t>　公債費については、今後も市債借入額が償還元金を上回らないとした財政規律を基本とし、債務残高の抑制を図っていく。</a:t>
          </a:r>
          <a:endParaRPr lang="en-US" altLang="ja-JP" sz="1100" b="0" i="0">
            <a:solidFill>
              <a:schemeClr val="dk1"/>
            </a:solidFill>
            <a:latin typeface="+mn-lt"/>
            <a:ea typeface="+mn-ea"/>
            <a:cs typeface="+mn-cs"/>
          </a:endParaRPr>
        </a:p>
      </xdr:txBody>
    </xdr:sp>
    <xdr:clientData/>
  </xdr:twoCellAnchor>
  <xdr:oneCellAnchor>
    <xdr:from>
      <xdr:col>1</xdr:col>
      <xdr:colOff>28575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130810</xdr:rowOff>
    </xdr:from>
    <xdr:to>
      <xdr:col>7</xdr:col>
      <xdr:colOff>15875</xdr:colOff>
      <xdr:row>81</xdr:row>
      <xdr:rowOff>62230</xdr:rowOff>
    </xdr:to>
    <xdr:cxnSp macro="">
      <xdr:nvCxnSpPr>
        <xdr:cNvPr id="368" name="直線コネクタ 367"/>
        <xdr:cNvCxnSpPr/>
      </xdr:nvCxnSpPr>
      <xdr:spPr>
        <a:xfrm flipV="1">
          <a:off x="4826000" y="126466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34307</xdr:rowOff>
    </xdr:from>
    <xdr:ext cx="762000" cy="259045"/>
    <xdr:sp macro="" textlink="">
      <xdr:nvSpPr>
        <xdr:cNvPr id="369" name="公債費最小値テキスト"/>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23.9</a:t>
          </a:r>
          <a:endParaRPr kumimoji="1" lang="ja-JP" altLang="en-US" sz="1000" b="1">
            <a:latin typeface="ＭＳ Ｐゴシック"/>
          </a:endParaRPr>
        </a:p>
      </xdr:txBody>
    </xdr:sp>
    <xdr:clientData/>
  </xdr:oneCellAnchor>
  <xdr:twoCellAnchor>
    <xdr:from>
      <xdr:col>6</xdr:col>
      <xdr:colOff>612775</xdr:colOff>
      <xdr:row>81</xdr:row>
      <xdr:rowOff>62230</xdr:rowOff>
    </xdr:from>
    <xdr:to>
      <xdr:col>7</xdr:col>
      <xdr:colOff>104775</xdr:colOff>
      <xdr:row>81</xdr:row>
      <xdr:rowOff>62230</xdr:rowOff>
    </xdr:to>
    <xdr:cxnSp macro="">
      <xdr:nvCxnSpPr>
        <xdr:cNvPr id="370" name="直線コネクタ 369"/>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45737</xdr:rowOff>
    </xdr:from>
    <xdr:ext cx="762000" cy="259045"/>
    <xdr:sp macro="" textlink="">
      <xdr:nvSpPr>
        <xdr:cNvPr id="371" name="公債費最大値テキスト"/>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6.8</a:t>
          </a:r>
          <a:endParaRPr kumimoji="1" lang="ja-JP" altLang="en-US" sz="1000" b="1">
            <a:latin typeface="ＭＳ Ｐゴシック"/>
          </a:endParaRPr>
        </a:p>
      </xdr:txBody>
    </xdr:sp>
    <xdr:clientData/>
  </xdr:oneCellAnchor>
  <xdr:twoCellAnchor>
    <xdr:from>
      <xdr:col>6</xdr:col>
      <xdr:colOff>612775</xdr:colOff>
      <xdr:row>73</xdr:row>
      <xdr:rowOff>130810</xdr:rowOff>
    </xdr:from>
    <xdr:to>
      <xdr:col>7</xdr:col>
      <xdr:colOff>104775</xdr:colOff>
      <xdr:row>73</xdr:row>
      <xdr:rowOff>130810</xdr:rowOff>
    </xdr:to>
    <xdr:cxnSp macro="">
      <xdr:nvCxnSpPr>
        <xdr:cNvPr id="372" name="直線コネクタ 371"/>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8890</xdr:rowOff>
    </xdr:from>
    <xdr:to>
      <xdr:col>7</xdr:col>
      <xdr:colOff>15875</xdr:colOff>
      <xdr:row>75</xdr:row>
      <xdr:rowOff>24130</xdr:rowOff>
    </xdr:to>
    <xdr:cxnSp macro="">
      <xdr:nvCxnSpPr>
        <xdr:cNvPr id="373" name="直線コネクタ 372"/>
        <xdr:cNvCxnSpPr/>
      </xdr:nvCxnSpPr>
      <xdr:spPr>
        <a:xfrm>
          <a:off x="3987800" y="128676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25416</xdr:rowOff>
    </xdr:from>
    <xdr:ext cx="762000" cy="259045"/>
    <xdr:sp macro="" textlink="">
      <xdr:nvSpPr>
        <xdr:cNvPr id="374" name="公債費平均値テキスト"/>
        <xdr:cNvSpPr txBox="1"/>
      </xdr:nvSpPr>
      <xdr:spPr>
        <a:xfrm>
          <a:off x="4914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5" name="フローチャート : 判断 374"/>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8890</xdr:rowOff>
    </xdr:from>
    <xdr:to>
      <xdr:col>5</xdr:col>
      <xdr:colOff>549275</xdr:colOff>
      <xdr:row>75</xdr:row>
      <xdr:rowOff>161289</xdr:rowOff>
    </xdr:to>
    <xdr:cxnSp macro="">
      <xdr:nvCxnSpPr>
        <xdr:cNvPr id="376" name="直線コネクタ 375"/>
        <xdr:cNvCxnSpPr/>
      </xdr:nvCxnSpPr>
      <xdr:spPr>
        <a:xfrm flipV="1">
          <a:off x="3098800" y="12867640"/>
          <a:ext cx="889000" cy="152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83820</xdr:rowOff>
    </xdr:from>
    <xdr:to>
      <xdr:col>5</xdr:col>
      <xdr:colOff>600075</xdr:colOff>
      <xdr:row>77</xdr:row>
      <xdr:rowOff>13970</xdr:rowOff>
    </xdr:to>
    <xdr:sp macro="" textlink="">
      <xdr:nvSpPr>
        <xdr:cNvPr id="377" name="フローチャート : 判断 376"/>
        <xdr:cNvSpPr/>
      </xdr:nvSpPr>
      <xdr:spPr>
        <a:xfrm>
          <a:off x="3937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170197</xdr:rowOff>
    </xdr:from>
    <xdr:ext cx="736600" cy="259045"/>
    <xdr:sp macro="" textlink="">
      <xdr:nvSpPr>
        <xdr:cNvPr id="378" name="テキスト ボックス 377"/>
        <xdr:cNvSpPr txBox="1"/>
      </xdr:nvSpPr>
      <xdr:spPr>
        <a:xfrm>
          <a:off x="3606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161289</xdr:rowOff>
    </xdr:from>
    <xdr:to>
      <xdr:col>4</xdr:col>
      <xdr:colOff>346075</xdr:colOff>
      <xdr:row>76</xdr:row>
      <xdr:rowOff>81280</xdr:rowOff>
    </xdr:to>
    <xdr:cxnSp macro="">
      <xdr:nvCxnSpPr>
        <xdr:cNvPr id="379" name="直線コネクタ 378"/>
        <xdr:cNvCxnSpPr/>
      </xdr:nvCxnSpPr>
      <xdr:spPr>
        <a:xfrm flipV="1">
          <a:off x="2209800" y="130200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26670</xdr:rowOff>
    </xdr:from>
    <xdr:to>
      <xdr:col>4</xdr:col>
      <xdr:colOff>396875</xdr:colOff>
      <xdr:row>77</xdr:row>
      <xdr:rowOff>128270</xdr:rowOff>
    </xdr:to>
    <xdr:sp macro="" textlink="">
      <xdr:nvSpPr>
        <xdr:cNvPr id="380" name="フローチャート : 判断 379"/>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113047</xdr:rowOff>
    </xdr:from>
    <xdr:ext cx="762000" cy="259045"/>
    <xdr:sp macro="" textlink="">
      <xdr:nvSpPr>
        <xdr:cNvPr id="381" name="テキスト ボックス 380"/>
        <xdr:cNvSpPr txBox="1"/>
      </xdr:nvSpPr>
      <xdr:spPr>
        <a:xfrm>
          <a:off x="2717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81280</xdr:rowOff>
    </xdr:from>
    <xdr:to>
      <xdr:col>3</xdr:col>
      <xdr:colOff>142875</xdr:colOff>
      <xdr:row>76</xdr:row>
      <xdr:rowOff>96520</xdr:rowOff>
    </xdr:to>
    <xdr:cxnSp macro="">
      <xdr:nvCxnSpPr>
        <xdr:cNvPr id="382" name="直線コネクタ 381"/>
        <xdr:cNvCxnSpPr/>
      </xdr:nvCxnSpPr>
      <xdr:spPr>
        <a:xfrm flipV="1">
          <a:off x="1320800" y="13111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49530</xdr:rowOff>
    </xdr:from>
    <xdr:to>
      <xdr:col>3</xdr:col>
      <xdr:colOff>193675</xdr:colOff>
      <xdr:row>77</xdr:row>
      <xdr:rowOff>151130</xdr:rowOff>
    </xdr:to>
    <xdr:sp macro="" textlink="">
      <xdr:nvSpPr>
        <xdr:cNvPr id="383" name="フローチャート : 判断 382"/>
        <xdr:cNvSpPr/>
      </xdr:nvSpPr>
      <xdr:spPr>
        <a:xfrm>
          <a:off x="2159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135907</xdr:rowOff>
    </xdr:from>
    <xdr:ext cx="762000" cy="259045"/>
    <xdr:sp macro="" textlink="">
      <xdr:nvSpPr>
        <xdr:cNvPr id="384" name="テキスト ボックス 383"/>
        <xdr:cNvSpPr txBox="1"/>
      </xdr:nvSpPr>
      <xdr:spPr>
        <a:xfrm>
          <a:off x="1828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87630</xdr:rowOff>
    </xdr:from>
    <xdr:to>
      <xdr:col>1</xdr:col>
      <xdr:colOff>676275</xdr:colOff>
      <xdr:row>78</xdr:row>
      <xdr:rowOff>17780</xdr:rowOff>
    </xdr:to>
    <xdr:sp macro="" textlink="">
      <xdr:nvSpPr>
        <xdr:cNvPr id="385" name="フローチャート : 判断 384"/>
        <xdr:cNvSpPr/>
      </xdr:nvSpPr>
      <xdr:spPr>
        <a:xfrm>
          <a:off x="1270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2557</xdr:rowOff>
    </xdr:from>
    <xdr:ext cx="762000" cy="259045"/>
    <xdr:sp macro="" textlink="">
      <xdr:nvSpPr>
        <xdr:cNvPr id="386" name="テキスト ボックス 385"/>
        <xdr:cNvSpPr txBox="1"/>
      </xdr:nvSpPr>
      <xdr:spPr>
        <a:xfrm>
          <a:off x="939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144780</xdr:rowOff>
    </xdr:from>
    <xdr:to>
      <xdr:col>7</xdr:col>
      <xdr:colOff>66675</xdr:colOff>
      <xdr:row>75</xdr:row>
      <xdr:rowOff>74930</xdr:rowOff>
    </xdr:to>
    <xdr:sp macro="" textlink="">
      <xdr:nvSpPr>
        <xdr:cNvPr id="392" name="円/楕円 391"/>
        <xdr:cNvSpPr/>
      </xdr:nvSpPr>
      <xdr:spPr>
        <a:xfrm>
          <a:off x="47752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161307</xdr:rowOff>
    </xdr:from>
    <xdr:ext cx="762000" cy="259045"/>
    <xdr:sp macro="" textlink="">
      <xdr:nvSpPr>
        <xdr:cNvPr id="393" name="公債費該当値テキスト"/>
        <xdr:cNvSpPr txBox="1"/>
      </xdr:nvSpPr>
      <xdr:spPr>
        <a:xfrm>
          <a:off x="4914900" y="1267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129540</xdr:rowOff>
    </xdr:from>
    <xdr:to>
      <xdr:col>5</xdr:col>
      <xdr:colOff>600075</xdr:colOff>
      <xdr:row>75</xdr:row>
      <xdr:rowOff>59690</xdr:rowOff>
    </xdr:to>
    <xdr:sp macro="" textlink="">
      <xdr:nvSpPr>
        <xdr:cNvPr id="394" name="円/楕円 393"/>
        <xdr:cNvSpPr/>
      </xdr:nvSpPr>
      <xdr:spPr>
        <a:xfrm>
          <a:off x="3937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69867</xdr:rowOff>
    </xdr:from>
    <xdr:ext cx="736600" cy="259045"/>
    <xdr:sp macro="" textlink="">
      <xdr:nvSpPr>
        <xdr:cNvPr id="395" name="テキスト ボックス 394"/>
        <xdr:cNvSpPr txBox="1"/>
      </xdr:nvSpPr>
      <xdr:spPr>
        <a:xfrm>
          <a:off x="3606800" y="1258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110490</xdr:rowOff>
    </xdr:from>
    <xdr:to>
      <xdr:col>4</xdr:col>
      <xdr:colOff>396875</xdr:colOff>
      <xdr:row>76</xdr:row>
      <xdr:rowOff>40639</xdr:rowOff>
    </xdr:to>
    <xdr:sp macro="" textlink="">
      <xdr:nvSpPr>
        <xdr:cNvPr id="396" name="円/楕円 395"/>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50817</xdr:rowOff>
    </xdr:from>
    <xdr:ext cx="762000" cy="259045"/>
    <xdr:sp macro="" textlink="">
      <xdr:nvSpPr>
        <xdr:cNvPr id="397" name="テキスト ボックス 396"/>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30480</xdr:rowOff>
    </xdr:from>
    <xdr:to>
      <xdr:col>3</xdr:col>
      <xdr:colOff>193675</xdr:colOff>
      <xdr:row>76</xdr:row>
      <xdr:rowOff>132080</xdr:rowOff>
    </xdr:to>
    <xdr:sp macro="" textlink="">
      <xdr:nvSpPr>
        <xdr:cNvPr id="398" name="円/楕円 397"/>
        <xdr:cNvSpPr/>
      </xdr:nvSpPr>
      <xdr:spPr>
        <a:xfrm>
          <a:off x="2159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142257</xdr:rowOff>
    </xdr:from>
    <xdr:ext cx="762000" cy="259045"/>
    <xdr:sp macro="" textlink="">
      <xdr:nvSpPr>
        <xdr:cNvPr id="399" name="テキスト ボックス 398"/>
        <xdr:cNvSpPr txBox="1"/>
      </xdr:nvSpPr>
      <xdr:spPr>
        <a:xfrm>
          <a:off x="1828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45720</xdr:rowOff>
    </xdr:from>
    <xdr:to>
      <xdr:col>1</xdr:col>
      <xdr:colOff>676275</xdr:colOff>
      <xdr:row>76</xdr:row>
      <xdr:rowOff>147320</xdr:rowOff>
    </xdr:to>
    <xdr:sp macro="" textlink="">
      <xdr:nvSpPr>
        <xdr:cNvPr id="400" name="円/楕円 399"/>
        <xdr:cNvSpPr/>
      </xdr:nvSpPr>
      <xdr:spPr>
        <a:xfrm>
          <a:off x="1270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157497</xdr:rowOff>
    </xdr:from>
    <xdr:ext cx="762000" cy="259045"/>
    <xdr:sp macro="" textlink="">
      <xdr:nvSpPr>
        <xdr:cNvPr id="401" name="テキスト ボックス 400"/>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fontAlgn="base"/>
          <a:r>
            <a:rPr lang="en-US" altLang="ja-JP" sz="1100" b="0" i="0" baseline="0">
              <a:solidFill>
                <a:sysClr val="windowText" lastClr="000000"/>
              </a:solidFill>
              <a:latin typeface="+mn-lt"/>
              <a:ea typeface="+mn-ea"/>
              <a:cs typeface="+mn-cs"/>
            </a:rPr>
            <a:t>    </a:t>
          </a:r>
          <a:r>
            <a:rPr lang="ja-JP" altLang="ja-JP" sz="1100" b="0" i="0" baseline="0">
              <a:solidFill>
                <a:sysClr val="windowText" lastClr="000000"/>
              </a:solidFill>
              <a:latin typeface="+mn-lt"/>
              <a:ea typeface="+mn-ea"/>
              <a:cs typeface="+mn-cs"/>
            </a:rPr>
            <a:t>公債費以外の経常収支比率が、前年度に対して</a:t>
          </a:r>
          <a:r>
            <a:rPr lang="ja-JP" altLang="en-US" sz="1100" b="0" i="0" baseline="0">
              <a:solidFill>
                <a:sysClr val="windowText" lastClr="000000"/>
              </a:solidFill>
              <a:latin typeface="+mn-lt"/>
              <a:ea typeface="+mn-ea"/>
              <a:cs typeface="+mn-cs"/>
            </a:rPr>
            <a:t>２</a:t>
          </a:r>
          <a:r>
            <a:rPr lang="ja-JP" altLang="ja-JP" sz="1100" b="0" i="0" baseline="0">
              <a:solidFill>
                <a:sysClr val="windowText" lastClr="000000"/>
              </a:solidFill>
              <a:latin typeface="+mn-lt"/>
              <a:ea typeface="+mn-ea"/>
              <a:cs typeface="+mn-cs"/>
            </a:rPr>
            <a:t>．</a:t>
          </a:r>
          <a:r>
            <a:rPr lang="ja-JP" altLang="en-US" sz="1100" b="0" i="0" baseline="0">
              <a:solidFill>
                <a:sysClr val="windowText" lastClr="000000"/>
              </a:solidFill>
              <a:latin typeface="+mn-lt"/>
              <a:ea typeface="+mn-ea"/>
              <a:cs typeface="+mn-cs"/>
            </a:rPr>
            <a:t>９</a:t>
          </a:r>
          <a:r>
            <a:rPr lang="ja-JP" altLang="ja-JP" sz="1100" b="0" i="0" baseline="0">
              <a:solidFill>
                <a:sysClr val="windowText" lastClr="000000"/>
              </a:solidFill>
              <a:latin typeface="+mn-lt"/>
              <a:ea typeface="+mn-ea"/>
              <a:cs typeface="+mn-cs"/>
            </a:rPr>
            <a:t>ポイント</a:t>
          </a:r>
          <a:r>
            <a:rPr lang="ja-JP" altLang="en-US" sz="1100" b="0" i="0" baseline="0">
              <a:solidFill>
                <a:sysClr val="windowText" lastClr="000000"/>
              </a:solidFill>
              <a:latin typeface="+mn-lt"/>
              <a:ea typeface="+mn-ea"/>
              <a:cs typeface="+mn-cs"/>
            </a:rPr>
            <a:t>上</a:t>
          </a:r>
          <a:r>
            <a:rPr lang="ja-JP" altLang="ja-JP" sz="1100" b="0" i="0" baseline="0">
              <a:solidFill>
                <a:sysClr val="windowText" lastClr="000000"/>
              </a:solidFill>
              <a:latin typeface="+mn-lt"/>
              <a:ea typeface="+mn-ea"/>
              <a:cs typeface="+mn-cs"/>
            </a:rPr>
            <a:t>回った要因としては、扶助費で１．</a:t>
          </a:r>
          <a:r>
            <a:rPr lang="ja-JP" altLang="en-US" sz="1100" b="0" i="0" baseline="0">
              <a:solidFill>
                <a:sysClr val="windowText" lastClr="000000"/>
              </a:solidFill>
              <a:latin typeface="+mn-lt"/>
              <a:ea typeface="+mn-ea"/>
              <a:cs typeface="+mn-cs"/>
            </a:rPr>
            <a:t>０</a:t>
          </a:r>
          <a:r>
            <a:rPr lang="ja-JP" altLang="ja-JP" sz="1100" b="0" i="0" baseline="0">
              <a:solidFill>
                <a:sysClr val="windowText" lastClr="000000"/>
              </a:solidFill>
              <a:latin typeface="+mn-lt"/>
              <a:ea typeface="+mn-ea"/>
              <a:cs typeface="+mn-cs"/>
            </a:rPr>
            <a:t>ポイント</a:t>
          </a:r>
          <a:r>
            <a:rPr lang="ja-JP" altLang="en-US" sz="1100" b="0" i="0" baseline="0">
              <a:solidFill>
                <a:sysClr val="windowText" lastClr="000000"/>
              </a:solidFill>
              <a:latin typeface="+mn-lt"/>
              <a:ea typeface="+mn-ea"/>
              <a:cs typeface="+mn-cs"/>
            </a:rPr>
            <a:t>、物件費で０．９</a:t>
          </a:r>
          <a:r>
            <a:rPr lang="ja-JP" altLang="ja-JP" sz="1100" b="0" i="0" baseline="0">
              <a:solidFill>
                <a:sysClr val="windowText" lastClr="000000"/>
              </a:solidFill>
              <a:latin typeface="+mn-lt"/>
              <a:ea typeface="+mn-ea"/>
              <a:cs typeface="+mn-cs"/>
            </a:rPr>
            <a:t>悪化したことなどによる。</a:t>
          </a:r>
          <a:endParaRPr lang="en-US" altLang="ja-JP" sz="1100" b="0" i="0" baseline="0">
            <a:solidFill>
              <a:sysClr val="windowText" lastClr="000000"/>
            </a:solidFill>
            <a:latin typeface="+mn-lt"/>
            <a:ea typeface="+mn-ea"/>
            <a:cs typeface="+mn-cs"/>
          </a:endParaRPr>
        </a:p>
        <a:p>
          <a:r>
            <a:rPr lang="ja-JP" altLang="ja-JP" sz="1100" b="0" i="0" baseline="0">
              <a:solidFill>
                <a:srgbClr val="FF0000"/>
              </a:solidFill>
              <a:latin typeface="+mn-lt"/>
              <a:ea typeface="+mn-ea"/>
              <a:cs typeface="+mn-cs"/>
            </a:rPr>
            <a:t>　</a:t>
          </a:r>
          <a:r>
            <a:rPr lang="ja-JP" altLang="ja-JP" sz="1100" b="0" i="0" baseline="0">
              <a:solidFill>
                <a:sysClr val="windowText" lastClr="000000"/>
              </a:solidFill>
              <a:latin typeface="+mn-lt"/>
              <a:ea typeface="+mn-ea"/>
              <a:cs typeface="+mn-cs"/>
            </a:rPr>
            <a:t>類似団体平均に比べると</a:t>
          </a:r>
          <a:r>
            <a:rPr lang="ja-JP" altLang="en-US" sz="1100" b="0" i="0" baseline="0">
              <a:solidFill>
                <a:sysClr val="windowText" lastClr="000000"/>
              </a:solidFill>
              <a:latin typeface="+mn-lt"/>
              <a:ea typeface="+mn-ea"/>
              <a:cs typeface="+mn-cs"/>
            </a:rPr>
            <a:t>５</a:t>
          </a:r>
          <a:r>
            <a:rPr lang="ja-JP" altLang="ja-JP" sz="1100" b="0" i="0" baseline="0">
              <a:solidFill>
                <a:sysClr val="windowText" lastClr="000000"/>
              </a:solidFill>
              <a:latin typeface="+mn-lt"/>
              <a:ea typeface="+mn-ea"/>
              <a:cs typeface="+mn-cs"/>
            </a:rPr>
            <a:t>．</a:t>
          </a:r>
          <a:r>
            <a:rPr lang="ja-JP" altLang="en-US" sz="1100" b="0" i="0" baseline="0">
              <a:solidFill>
                <a:sysClr val="windowText" lastClr="000000"/>
              </a:solidFill>
              <a:latin typeface="+mn-lt"/>
              <a:ea typeface="+mn-ea"/>
              <a:cs typeface="+mn-cs"/>
            </a:rPr>
            <a:t>３</a:t>
          </a:r>
          <a:r>
            <a:rPr lang="ja-JP" altLang="ja-JP" sz="1100" b="0" i="0" baseline="0">
              <a:solidFill>
                <a:sysClr val="windowText" lastClr="000000"/>
              </a:solidFill>
              <a:latin typeface="+mn-lt"/>
              <a:ea typeface="+mn-ea"/>
              <a:cs typeface="+mn-cs"/>
            </a:rPr>
            <a:t>ポイント上回っているが、補助費等や扶助費、繰出金の影響によるものと考えられる</a:t>
          </a:r>
          <a:r>
            <a:rPr lang="ja-JP" altLang="ja-JP" sz="1100" b="0" i="0" baseline="0">
              <a:solidFill>
                <a:srgbClr val="FF0000"/>
              </a:solidFill>
              <a:latin typeface="+mn-lt"/>
              <a:ea typeface="+mn-ea"/>
              <a:cs typeface="+mn-cs"/>
            </a:rPr>
            <a:t>。</a:t>
          </a:r>
          <a:endParaRPr kumimoji="1" lang="ja-JP" altLang="ja-JP" sz="1100">
            <a:solidFill>
              <a:srgbClr val="FF0000"/>
            </a:solidFill>
            <a:latin typeface="+mn-lt"/>
            <a:ea typeface="+mn-ea"/>
            <a:cs typeface="+mn-cs"/>
          </a:endParaRPr>
        </a:p>
      </xdr:txBody>
    </xdr:sp>
    <xdr:clientData/>
  </xdr:twoCellAnchor>
  <xdr:oneCellAnchor>
    <xdr:from>
      <xdr:col>18</xdr:col>
      <xdr:colOff>44450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6" name="直線コネクタ 41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7" name="テキスト ボックス 416"/>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8" name="直線コネクタ 41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9" name="テキスト ボックス 418"/>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0" name="直線コネクタ 41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1" name="テキスト ボックス 42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2" name="直線コネクタ 42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3" name="テキスト ボックス 422"/>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4" name="直線コネクタ 42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5" name="テキスト ボックス 424"/>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6" name="直線コネクタ 42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7" name="テキスト ボックス 42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65.0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31750</xdr:rowOff>
    </xdr:from>
    <xdr:to>
      <xdr:col>24</xdr:col>
      <xdr:colOff>31750</xdr:colOff>
      <xdr:row>80</xdr:row>
      <xdr:rowOff>96520</xdr:rowOff>
    </xdr:to>
    <xdr:cxnSp macro="">
      <xdr:nvCxnSpPr>
        <xdr:cNvPr id="429" name="直線コネクタ 428"/>
        <xdr:cNvCxnSpPr/>
      </xdr:nvCxnSpPr>
      <xdr:spPr>
        <a:xfrm flipV="1">
          <a:off x="16510000" y="125476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68597</xdr:rowOff>
    </xdr:from>
    <xdr:ext cx="762000" cy="259045"/>
    <xdr:sp macro="" textlink="">
      <xdr:nvSpPr>
        <xdr:cNvPr id="430" name="公債費以外最小値テキスト"/>
        <xdr:cNvSpPr txBox="1"/>
      </xdr:nvSpPr>
      <xdr:spPr>
        <a:xfrm>
          <a:off x="16598900" y="1378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87.1</a:t>
          </a:r>
          <a:endParaRPr kumimoji="1" lang="ja-JP" altLang="en-US" sz="1000" b="1">
            <a:latin typeface="ＭＳ Ｐゴシック"/>
          </a:endParaRPr>
        </a:p>
      </xdr:txBody>
    </xdr:sp>
    <xdr:clientData/>
  </xdr:oneCellAnchor>
  <xdr:twoCellAnchor>
    <xdr:from>
      <xdr:col>23</xdr:col>
      <xdr:colOff>628650</xdr:colOff>
      <xdr:row>80</xdr:row>
      <xdr:rowOff>96520</xdr:rowOff>
    </xdr:from>
    <xdr:to>
      <xdr:col>24</xdr:col>
      <xdr:colOff>120650</xdr:colOff>
      <xdr:row>80</xdr:row>
      <xdr:rowOff>96520</xdr:rowOff>
    </xdr:to>
    <xdr:cxnSp macro="">
      <xdr:nvCxnSpPr>
        <xdr:cNvPr id="431" name="直線コネクタ 430"/>
        <xdr:cNvCxnSpPr/>
      </xdr:nvCxnSpPr>
      <xdr:spPr>
        <a:xfrm>
          <a:off x="16421100" y="13812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118127</xdr:rowOff>
    </xdr:from>
    <xdr:ext cx="762000" cy="259045"/>
    <xdr:sp macro="" textlink="">
      <xdr:nvSpPr>
        <xdr:cNvPr id="432" name="公債費以外最大値テキスト"/>
        <xdr:cNvSpPr txBox="1"/>
      </xdr:nvSpPr>
      <xdr:spPr>
        <a:xfrm>
          <a:off x="16598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70.5</a:t>
          </a:r>
          <a:endParaRPr kumimoji="1" lang="ja-JP" altLang="en-US" sz="1000" b="1">
            <a:latin typeface="ＭＳ Ｐゴシック"/>
          </a:endParaRPr>
        </a:p>
      </xdr:txBody>
    </xdr:sp>
    <xdr:clientData/>
  </xdr:oneCellAnchor>
  <xdr:twoCellAnchor>
    <xdr:from>
      <xdr:col>23</xdr:col>
      <xdr:colOff>628650</xdr:colOff>
      <xdr:row>73</xdr:row>
      <xdr:rowOff>31750</xdr:rowOff>
    </xdr:from>
    <xdr:to>
      <xdr:col>24</xdr:col>
      <xdr:colOff>120650</xdr:colOff>
      <xdr:row>73</xdr:row>
      <xdr:rowOff>31750</xdr:rowOff>
    </xdr:to>
    <xdr:cxnSp macro="">
      <xdr:nvCxnSpPr>
        <xdr:cNvPr id="433" name="直線コネクタ 432"/>
        <xdr:cNvCxnSpPr/>
      </xdr:nvCxnSpPr>
      <xdr:spPr>
        <a:xfrm>
          <a:off x="16421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58420</xdr:rowOff>
    </xdr:from>
    <xdr:to>
      <xdr:col>24</xdr:col>
      <xdr:colOff>31750</xdr:colOff>
      <xdr:row>79</xdr:row>
      <xdr:rowOff>107950</xdr:rowOff>
    </xdr:to>
    <xdr:cxnSp macro="">
      <xdr:nvCxnSpPr>
        <xdr:cNvPr id="434" name="直線コネクタ 433"/>
        <xdr:cNvCxnSpPr/>
      </xdr:nvCxnSpPr>
      <xdr:spPr>
        <a:xfrm>
          <a:off x="15671800" y="1343152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12716</xdr:rowOff>
    </xdr:from>
    <xdr:ext cx="762000" cy="259045"/>
    <xdr:sp macro="" textlink="">
      <xdr:nvSpPr>
        <xdr:cNvPr id="435" name="公債費以外平均値テキスト"/>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167639</xdr:rowOff>
    </xdr:from>
    <xdr:to>
      <xdr:col>24</xdr:col>
      <xdr:colOff>82550</xdr:colOff>
      <xdr:row>77</xdr:row>
      <xdr:rowOff>97789</xdr:rowOff>
    </xdr:to>
    <xdr:sp macro="" textlink="">
      <xdr:nvSpPr>
        <xdr:cNvPr id="436" name="フローチャート : 判断 435"/>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58420</xdr:rowOff>
    </xdr:from>
    <xdr:to>
      <xdr:col>22</xdr:col>
      <xdr:colOff>565150</xdr:colOff>
      <xdr:row>78</xdr:row>
      <xdr:rowOff>66039</xdr:rowOff>
    </xdr:to>
    <xdr:cxnSp macro="">
      <xdr:nvCxnSpPr>
        <xdr:cNvPr id="437" name="直線コネクタ 436"/>
        <xdr:cNvCxnSpPr/>
      </xdr:nvCxnSpPr>
      <xdr:spPr>
        <a:xfrm flipV="1">
          <a:off x="14782800" y="134315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64770</xdr:rowOff>
    </xdr:from>
    <xdr:to>
      <xdr:col>22</xdr:col>
      <xdr:colOff>615950</xdr:colOff>
      <xdr:row>75</xdr:row>
      <xdr:rowOff>166370</xdr:rowOff>
    </xdr:to>
    <xdr:sp macro="" textlink="">
      <xdr:nvSpPr>
        <xdr:cNvPr id="438" name="フローチャート : 判断 437"/>
        <xdr:cNvSpPr/>
      </xdr:nvSpPr>
      <xdr:spPr>
        <a:xfrm>
          <a:off x="15621000" y="12923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5097</xdr:rowOff>
    </xdr:from>
    <xdr:ext cx="736600" cy="259045"/>
    <xdr:sp macro="" textlink="">
      <xdr:nvSpPr>
        <xdr:cNvPr id="439" name="テキスト ボックス 438"/>
        <xdr:cNvSpPr txBox="1"/>
      </xdr:nvSpPr>
      <xdr:spPr>
        <a:xfrm>
          <a:off x="15290800" y="1269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76.1</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127000</xdr:rowOff>
    </xdr:from>
    <xdr:to>
      <xdr:col>21</xdr:col>
      <xdr:colOff>361950</xdr:colOff>
      <xdr:row>78</xdr:row>
      <xdr:rowOff>66039</xdr:rowOff>
    </xdr:to>
    <xdr:cxnSp macro="">
      <xdr:nvCxnSpPr>
        <xdr:cNvPr id="440" name="直線コネクタ 439"/>
        <xdr:cNvCxnSpPr/>
      </xdr:nvCxnSpPr>
      <xdr:spPr>
        <a:xfrm>
          <a:off x="13893800" y="13157200"/>
          <a:ext cx="889000" cy="28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57150</xdr:rowOff>
    </xdr:from>
    <xdr:to>
      <xdr:col>21</xdr:col>
      <xdr:colOff>412750</xdr:colOff>
      <xdr:row>75</xdr:row>
      <xdr:rowOff>158750</xdr:rowOff>
    </xdr:to>
    <xdr:sp macro="" textlink="">
      <xdr:nvSpPr>
        <xdr:cNvPr id="441" name="フローチャート : 判断 440"/>
        <xdr:cNvSpPr/>
      </xdr:nvSpPr>
      <xdr:spPr>
        <a:xfrm>
          <a:off x="14732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73</xdr:row>
      <xdr:rowOff>168927</xdr:rowOff>
    </xdr:from>
    <xdr:ext cx="762000" cy="259045"/>
    <xdr:sp macro="" textlink="">
      <xdr:nvSpPr>
        <xdr:cNvPr id="442" name="テキスト ボックス 441"/>
        <xdr:cNvSpPr txBox="1"/>
      </xdr:nvSpPr>
      <xdr:spPr>
        <a:xfrm>
          <a:off x="14401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76.0</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96520</xdr:rowOff>
    </xdr:from>
    <xdr:to>
      <xdr:col>20</xdr:col>
      <xdr:colOff>158750</xdr:colOff>
      <xdr:row>76</xdr:row>
      <xdr:rowOff>127000</xdr:rowOff>
    </xdr:to>
    <xdr:cxnSp macro="">
      <xdr:nvCxnSpPr>
        <xdr:cNvPr id="443" name="直線コネクタ 442"/>
        <xdr:cNvCxnSpPr/>
      </xdr:nvCxnSpPr>
      <xdr:spPr>
        <a:xfrm>
          <a:off x="13004800" y="131267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74</xdr:row>
      <xdr:rowOff>121920</xdr:rowOff>
    </xdr:from>
    <xdr:to>
      <xdr:col>20</xdr:col>
      <xdr:colOff>209550</xdr:colOff>
      <xdr:row>75</xdr:row>
      <xdr:rowOff>52070</xdr:rowOff>
    </xdr:to>
    <xdr:sp macro="" textlink="">
      <xdr:nvSpPr>
        <xdr:cNvPr id="444" name="フローチャート : 判断 443"/>
        <xdr:cNvSpPr/>
      </xdr:nvSpPr>
      <xdr:spPr>
        <a:xfrm>
          <a:off x="13843000" y="1280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73</xdr:row>
      <xdr:rowOff>62247</xdr:rowOff>
    </xdr:from>
    <xdr:ext cx="762000" cy="259045"/>
    <xdr:sp macro="" textlink="">
      <xdr:nvSpPr>
        <xdr:cNvPr id="445" name="テキスト ボックス 444"/>
        <xdr:cNvSpPr txBox="1"/>
      </xdr:nvSpPr>
      <xdr:spPr>
        <a:xfrm>
          <a:off x="13512800" y="1257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18</xdr:col>
      <xdr:colOff>590550</xdr:colOff>
      <xdr:row>74</xdr:row>
      <xdr:rowOff>144780</xdr:rowOff>
    </xdr:from>
    <xdr:to>
      <xdr:col>19</xdr:col>
      <xdr:colOff>6350</xdr:colOff>
      <xdr:row>75</xdr:row>
      <xdr:rowOff>74930</xdr:rowOff>
    </xdr:to>
    <xdr:sp macro="" textlink="">
      <xdr:nvSpPr>
        <xdr:cNvPr id="446" name="フローチャート : 判断 445"/>
        <xdr:cNvSpPr/>
      </xdr:nvSpPr>
      <xdr:spPr>
        <a:xfrm>
          <a:off x="12954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85107</xdr:rowOff>
    </xdr:from>
    <xdr:ext cx="762000" cy="259045"/>
    <xdr:sp macro="" textlink="">
      <xdr:nvSpPr>
        <xdr:cNvPr id="447" name="テキスト ボックス 446"/>
        <xdr:cNvSpPr txBox="1"/>
      </xdr:nvSpPr>
      <xdr:spPr>
        <a:xfrm>
          <a:off x="12623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8" name="テキスト ボックス 44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9" name="テキスト ボックス 44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0" name="テキスト ボックス 44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1" name="テキスト ボックス 45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2" name="テキスト ボックス 45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57150</xdr:rowOff>
    </xdr:from>
    <xdr:to>
      <xdr:col>24</xdr:col>
      <xdr:colOff>82550</xdr:colOff>
      <xdr:row>79</xdr:row>
      <xdr:rowOff>158750</xdr:rowOff>
    </xdr:to>
    <xdr:sp macro="" textlink="">
      <xdr:nvSpPr>
        <xdr:cNvPr id="453" name="円/楕円 452"/>
        <xdr:cNvSpPr/>
      </xdr:nvSpPr>
      <xdr:spPr>
        <a:xfrm>
          <a:off x="164592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29227</xdr:rowOff>
    </xdr:from>
    <xdr:ext cx="762000" cy="259045"/>
    <xdr:sp macro="" textlink="">
      <xdr:nvSpPr>
        <xdr:cNvPr id="454" name="公債費以外該当値テキスト"/>
        <xdr:cNvSpPr txBox="1"/>
      </xdr:nvSpPr>
      <xdr:spPr>
        <a:xfrm>
          <a:off x="165989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85.0</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7620</xdr:rowOff>
    </xdr:from>
    <xdr:to>
      <xdr:col>22</xdr:col>
      <xdr:colOff>615950</xdr:colOff>
      <xdr:row>78</xdr:row>
      <xdr:rowOff>109220</xdr:rowOff>
    </xdr:to>
    <xdr:sp macro="" textlink="">
      <xdr:nvSpPr>
        <xdr:cNvPr id="455" name="円/楕円 454"/>
        <xdr:cNvSpPr/>
      </xdr:nvSpPr>
      <xdr:spPr>
        <a:xfrm>
          <a:off x="15621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93997</xdr:rowOff>
    </xdr:from>
    <xdr:ext cx="736600" cy="259045"/>
    <xdr:sp macro="" textlink="">
      <xdr:nvSpPr>
        <xdr:cNvPr id="456" name="テキスト ボックス 455"/>
        <xdr:cNvSpPr txBox="1"/>
      </xdr:nvSpPr>
      <xdr:spPr>
        <a:xfrm>
          <a:off x="15290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15239</xdr:rowOff>
    </xdr:from>
    <xdr:to>
      <xdr:col>21</xdr:col>
      <xdr:colOff>412750</xdr:colOff>
      <xdr:row>78</xdr:row>
      <xdr:rowOff>116839</xdr:rowOff>
    </xdr:to>
    <xdr:sp macro="" textlink="">
      <xdr:nvSpPr>
        <xdr:cNvPr id="457" name="円/楕円 456"/>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101616</xdr:rowOff>
    </xdr:from>
    <xdr:ext cx="762000" cy="259045"/>
    <xdr:sp macro="" textlink="">
      <xdr:nvSpPr>
        <xdr:cNvPr id="458" name="テキスト ボックス 457"/>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82.2</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76200</xdr:rowOff>
    </xdr:from>
    <xdr:to>
      <xdr:col>20</xdr:col>
      <xdr:colOff>209550</xdr:colOff>
      <xdr:row>77</xdr:row>
      <xdr:rowOff>6350</xdr:rowOff>
    </xdr:to>
    <xdr:sp macro="" textlink="">
      <xdr:nvSpPr>
        <xdr:cNvPr id="459" name="円/楕円 458"/>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162577</xdr:rowOff>
    </xdr:from>
    <xdr:ext cx="762000" cy="259045"/>
    <xdr:sp macro="" textlink="">
      <xdr:nvSpPr>
        <xdr:cNvPr id="460" name="テキスト ボックス 459"/>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45720</xdr:rowOff>
    </xdr:from>
    <xdr:to>
      <xdr:col>19</xdr:col>
      <xdr:colOff>6350</xdr:colOff>
      <xdr:row>76</xdr:row>
      <xdr:rowOff>147320</xdr:rowOff>
    </xdr:to>
    <xdr:sp macro="" textlink="">
      <xdr:nvSpPr>
        <xdr:cNvPr id="461" name="円/楕円 460"/>
        <xdr:cNvSpPr/>
      </xdr:nvSpPr>
      <xdr:spPr>
        <a:xfrm>
          <a:off x="12954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132097</xdr:rowOff>
    </xdr:from>
    <xdr:ext cx="762000" cy="259045"/>
    <xdr:sp macro="" textlink="">
      <xdr:nvSpPr>
        <xdr:cNvPr id="462" name="テキスト ボックス 461"/>
        <xdr:cNvSpPr txBox="1"/>
      </xdr:nvSpPr>
      <xdr:spPr>
        <a:xfrm>
          <a:off x="12623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78.1</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東京都小平市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34722</xdr:rowOff>
    </xdr:from>
    <xdr:to>
      <xdr:col>4</xdr:col>
      <xdr:colOff>1117600</xdr:colOff>
      <xdr:row>18</xdr:row>
      <xdr:rowOff>145898</xdr:rowOff>
    </xdr:to>
    <xdr:cxnSp macro="">
      <xdr:nvCxnSpPr>
        <xdr:cNvPr id="45" name="直線コネクタ 44"/>
        <xdr:cNvCxnSpPr/>
      </xdr:nvCxnSpPr>
      <xdr:spPr bwMode="auto">
        <a:xfrm flipV="1">
          <a:off x="5651500" y="1968297"/>
          <a:ext cx="0" cy="13113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18</xdr:row>
      <xdr:rowOff>117975</xdr:rowOff>
    </xdr:from>
    <xdr:ext cx="762000" cy="259045"/>
    <xdr:sp macro="" textlink="">
      <xdr:nvSpPr>
        <xdr:cNvPr id="46" name="人口1人当たり決算額の推移最小値テキスト130"/>
        <xdr:cNvSpPr txBox="1"/>
      </xdr:nvSpPr>
      <xdr:spPr>
        <a:xfrm>
          <a:off x="5740400" y="325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47,254</a:t>
          </a:r>
          <a:endParaRPr kumimoji="1" lang="ja-JP" altLang="en-US" sz="1000" b="1">
            <a:latin typeface="ＭＳ Ｐゴシック"/>
          </a:endParaRPr>
        </a:p>
      </xdr:txBody>
    </xdr:sp>
    <xdr:clientData/>
  </xdr:oneCellAnchor>
  <xdr:twoCellAnchor>
    <xdr:from>
      <xdr:col>4</xdr:col>
      <xdr:colOff>1028700</xdr:colOff>
      <xdr:row>18</xdr:row>
      <xdr:rowOff>145898</xdr:rowOff>
    </xdr:from>
    <xdr:to>
      <xdr:col>5</xdr:col>
      <xdr:colOff>73025</xdr:colOff>
      <xdr:row>18</xdr:row>
      <xdr:rowOff>145898</xdr:rowOff>
    </xdr:to>
    <xdr:cxnSp macro="">
      <xdr:nvCxnSpPr>
        <xdr:cNvPr id="47" name="直線コネクタ 46"/>
        <xdr:cNvCxnSpPr/>
      </xdr:nvCxnSpPr>
      <xdr:spPr bwMode="auto">
        <a:xfrm>
          <a:off x="5562600" y="32796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121099</xdr:rowOff>
    </xdr:from>
    <xdr:ext cx="762000" cy="259045"/>
    <xdr:sp macro="" textlink="">
      <xdr:nvSpPr>
        <xdr:cNvPr id="48" name="人口1人当たり決算額の推移最大値テキスト130"/>
        <xdr:cNvSpPr txBox="1"/>
      </xdr:nvSpPr>
      <xdr:spPr>
        <a:xfrm>
          <a:off x="5740400" y="1711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81,672</a:t>
          </a:r>
          <a:endParaRPr kumimoji="1" lang="ja-JP" altLang="en-US" sz="1000" b="1">
            <a:latin typeface="ＭＳ Ｐゴシック"/>
          </a:endParaRPr>
        </a:p>
      </xdr:txBody>
    </xdr:sp>
    <xdr:clientData/>
  </xdr:oneCellAnchor>
  <xdr:twoCellAnchor>
    <xdr:from>
      <xdr:col>4</xdr:col>
      <xdr:colOff>1028700</xdr:colOff>
      <xdr:row>11</xdr:row>
      <xdr:rowOff>34722</xdr:rowOff>
    </xdr:from>
    <xdr:to>
      <xdr:col>5</xdr:col>
      <xdr:colOff>73025</xdr:colOff>
      <xdr:row>11</xdr:row>
      <xdr:rowOff>34722</xdr:rowOff>
    </xdr:to>
    <xdr:cxnSp macro="">
      <xdr:nvCxnSpPr>
        <xdr:cNvPr id="49" name="直線コネクタ 48"/>
        <xdr:cNvCxnSpPr/>
      </xdr:nvCxnSpPr>
      <xdr:spPr bwMode="auto">
        <a:xfrm>
          <a:off x="5562600" y="1968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154013</xdr:rowOff>
    </xdr:from>
    <xdr:to>
      <xdr:col>4</xdr:col>
      <xdr:colOff>1117600</xdr:colOff>
      <xdr:row>17</xdr:row>
      <xdr:rowOff>166586</xdr:rowOff>
    </xdr:to>
    <xdr:cxnSp macro="">
      <xdr:nvCxnSpPr>
        <xdr:cNvPr id="50" name="直線コネクタ 49"/>
        <xdr:cNvCxnSpPr/>
      </xdr:nvCxnSpPr>
      <xdr:spPr bwMode="auto">
        <a:xfrm flipV="1">
          <a:off x="5003800" y="3116288"/>
          <a:ext cx="647700" cy="12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14</xdr:row>
      <xdr:rowOff>78020</xdr:rowOff>
    </xdr:from>
    <xdr:ext cx="762000" cy="259045"/>
    <xdr:sp macro="" textlink="">
      <xdr:nvSpPr>
        <xdr:cNvPr id="51" name="人口1人当たり決算額の推移平均値テキスト130"/>
        <xdr:cNvSpPr txBox="1"/>
      </xdr:nvSpPr>
      <xdr:spPr>
        <a:xfrm>
          <a:off x="5740400" y="25259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61,636</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61493</xdr:rowOff>
    </xdr:from>
    <xdr:to>
      <xdr:col>5</xdr:col>
      <xdr:colOff>34925</xdr:colOff>
      <xdr:row>15</xdr:row>
      <xdr:rowOff>163093</xdr:rowOff>
    </xdr:to>
    <xdr:sp macro="" textlink="">
      <xdr:nvSpPr>
        <xdr:cNvPr id="52" name="フローチャート : 判断 51"/>
        <xdr:cNvSpPr/>
      </xdr:nvSpPr>
      <xdr:spPr bwMode="auto">
        <a:xfrm>
          <a:off x="5600700" y="2680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166586</xdr:rowOff>
    </xdr:from>
    <xdr:to>
      <xdr:col>4</xdr:col>
      <xdr:colOff>469900</xdr:colOff>
      <xdr:row>18</xdr:row>
      <xdr:rowOff>57848</xdr:rowOff>
    </xdr:to>
    <xdr:cxnSp macro="">
      <xdr:nvCxnSpPr>
        <xdr:cNvPr id="53" name="直線コネクタ 52"/>
        <xdr:cNvCxnSpPr/>
      </xdr:nvCxnSpPr>
      <xdr:spPr bwMode="auto">
        <a:xfrm flipV="1">
          <a:off x="4305300" y="3128861"/>
          <a:ext cx="698500" cy="62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15</xdr:row>
      <xdr:rowOff>121501</xdr:rowOff>
    </xdr:from>
    <xdr:to>
      <xdr:col>4</xdr:col>
      <xdr:colOff>520700</xdr:colOff>
      <xdr:row>16</xdr:row>
      <xdr:rowOff>51651</xdr:rowOff>
    </xdr:to>
    <xdr:sp macro="" textlink="">
      <xdr:nvSpPr>
        <xdr:cNvPr id="54" name="フローチャート : 判断 53"/>
        <xdr:cNvSpPr/>
      </xdr:nvSpPr>
      <xdr:spPr bwMode="auto">
        <a:xfrm>
          <a:off x="4953000" y="27408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61828</xdr:rowOff>
    </xdr:from>
    <xdr:ext cx="736600" cy="259045"/>
    <xdr:sp macro="" textlink="">
      <xdr:nvSpPr>
        <xdr:cNvPr id="55" name="テキスト ボックス 54"/>
        <xdr:cNvSpPr txBox="1"/>
      </xdr:nvSpPr>
      <xdr:spPr>
        <a:xfrm>
          <a:off x="4622800" y="25097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60,061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52553</xdr:rowOff>
    </xdr:from>
    <xdr:to>
      <xdr:col>3</xdr:col>
      <xdr:colOff>904875</xdr:colOff>
      <xdr:row>18</xdr:row>
      <xdr:rowOff>57848</xdr:rowOff>
    </xdr:to>
    <xdr:cxnSp macro="">
      <xdr:nvCxnSpPr>
        <xdr:cNvPr id="56" name="直線コネクタ 55"/>
        <xdr:cNvCxnSpPr/>
      </xdr:nvCxnSpPr>
      <xdr:spPr bwMode="auto">
        <a:xfrm>
          <a:off x="3606800" y="3186278"/>
          <a:ext cx="698500" cy="5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15</xdr:row>
      <xdr:rowOff>86754</xdr:rowOff>
    </xdr:from>
    <xdr:to>
      <xdr:col>3</xdr:col>
      <xdr:colOff>955675</xdr:colOff>
      <xdr:row>16</xdr:row>
      <xdr:rowOff>16904</xdr:rowOff>
    </xdr:to>
    <xdr:sp macro="" textlink="">
      <xdr:nvSpPr>
        <xdr:cNvPr id="57" name="フローチャート : 判断 56"/>
        <xdr:cNvSpPr/>
      </xdr:nvSpPr>
      <xdr:spPr bwMode="auto">
        <a:xfrm>
          <a:off x="4254500" y="2706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27081</xdr:rowOff>
    </xdr:from>
    <xdr:ext cx="762000" cy="259045"/>
    <xdr:sp macro="" textlink="">
      <xdr:nvSpPr>
        <xdr:cNvPr id="58" name="テキスト ボックス 57"/>
        <xdr:cNvSpPr txBox="1"/>
      </xdr:nvSpPr>
      <xdr:spPr>
        <a:xfrm>
          <a:off x="3924300" y="247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60,973</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45314</xdr:rowOff>
    </xdr:from>
    <xdr:to>
      <xdr:col>3</xdr:col>
      <xdr:colOff>206375</xdr:colOff>
      <xdr:row>18</xdr:row>
      <xdr:rowOff>52553</xdr:rowOff>
    </xdr:to>
    <xdr:cxnSp macro="">
      <xdr:nvCxnSpPr>
        <xdr:cNvPr id="59" name="直線コネクタ 58"/>
        <xdr:cNvCxnSpPr/>
      </xdr:nvCxnSpPr>
      <xdr:spPr bwMode="auto">
        <a:xfrm>
          <a:off x="2908300" y="3179039"/>
          <a:ext cx="698500" cy="7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89421</xdr:rowOff>
    </xdr:from>
    <xdr:to>
      <xdr:col>3</xdr:col>
      <xdr:colOff>257175</xdr:colOff>
      <xdr:row>16</xdr:row>
      <xdr:rowOff>19571</xdr:rowOff>
    </xdr:to>
    <xdr:sp macro="" textlink="">
      <xdr:nvSpPr>
        <xdr:cNvPr id="60" name="フローチャート : 判断 59"/>
        <xdr:cNvSpPr/>
      </xdr:nvSpPr>
      <xdr:spPr bwMode="auto">
        <a:xfrm>
          <a:off x="3556000" y="27087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29748</xdr:rowOff>
    </xdr:from>
    <xdr:ext cx="762000" cy="259045"/>
    <xdr:sp macro="" textlink="">
      <xdr:nvSpPr>
        <xdr:cNvPr id="61" name="テキスト ボックス 60"/>
        <xdr:cNvSpPr txBox="1"/>
      </xdr:nvSpPr>
      <xdr:spPr>
        <a:xfrm>
          <a:off x="3225800" y="247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60,903</a:t>
          </a:r>
          <a:endParaRPr kumimoji="1" lang="ja-JP" altLang="en-US" sz="1000" b="1">
            <a:solidFill>
              <a:srgbClr val="000080"/>
            </a:solidFill>
            <a:latin typeface="ＭＳ Ｐゴシック"/>
          </a:endParaRPr>
        </a:p>
      </xdr:txBody>
    </xdr:sp>
    <xdr:clientData/>
  </xdr:oneCellAnchor>
  <xdr:twoCellAnchor>
    <xdr:from>
      <xdr:col>2</xdr:col>
      <xdr:colOff>590550</xdr:colOff>
      <xdr:row>15</xdr:row>
      <xdr:rowOff>51968</xdr:rowOff>
    </xdr:from>
    <xdr:to>
      <xdr:col>2</xdr:col>
      <xdr:colOff>692150</xdr:colOff>
      <xdr:row>15</xdr:row>
      <xdr:rowOff>153568</xdr:rowOff>
    </xdr:to>
    <xdr:sp macro="" textlink="">
      <xdr:nvSpPr>
        <xdr:cNvPr id="62" name="フローチャート : 判断 61"/>
        <xdr:cNvSpPr/>
      </xdr:nvSpPr>
      <xdr:spPr bwMode="auto">
        <a:xfrm>
          <a:off x="2857500" y="26713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163745</xdr:rowOff>
    </xdr:from>
    <xdr:ext cx="762000" cy="259045"/>
    <xdr:sp macro="" textlink="">
      <xdr:nvSpPr>
        <xdr:cNvPr id="63" name="テキスト ボックス 62"/>
        <xdr:cNvSpPr txBox="1"/>
      </xdr:nvSpPr>
      <xdr:spPr>
        <a:xfrm>
          <a:off x="2527300" y="24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61,886</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103213</xdr:rowOff>
    </xdr:from>
    <xdr:to>
      <xdr:col>5</xdr:col>
      <xdr:colOff>34925</xdr:colOff>
      <xdr:row>18</xdr:row>
      <xdr:rowOff>33363</xdr:rowOff>
    </xdr:to>
    <xdr:sp macro="" textlink="">
      <xdr:nvSpPr>
        <xdr:cNvPr id="69" name="円/楕円 68"/>
        <xdr:cNvSpPr/>
      </xdr:nvSpPr>
      <xdr:spPr bwMode="auto">
        <a:xfrm>
          <a:off x="5600700" y="30654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17</xdr:row>
      <xdr:rowOff>75290</xdr:rowOff>
    </xdr:from>
    <xdr:ext cx="762000" cy="259045"/>
    <xdr:sp macro="" textlink="">
      <xdr:nvSpPr>
        <xdr:cNvPr id="70" name="人口1人当たり決算額の推移該当値テキスト130"/>
        <xdr:cNvSpPr txBox="1"/>
      </xdr:nvSpPr>
      <xdr:spPr>
        <a:xfrm>
          <a:off x="5740400" y="3037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51,541</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115786</xdr:rowOff>
    </xdr:from>
    <xdr:to>
      <xdr:col>4</xdr:col>
      <xdr:colOff>520700</xdr:colOff>
      <xdr:row>18</xdr:row>
      <xdr:rowOff>45936</xdr:rowOff>
    </xdr:to>
    <xdr:sp macro="" textlink="">
      <xdr:nvSpPr>
        <xdr:cNvPr id="71" name="円/楕円 70"/>
        <xdr:cNvSpPr/>
      </xdr:nvSpPr>
      <xdr:spPr bwMode="auto">
        <a:xfrm>
          <a:off x="4953000" y="30780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30713</xdr:rowOff>
    </xdr:from>
    <xdr:ext cx="736600" cy="259045"/>
    <xdr:sp macro="" textlink="">
      <xdr:nvSpPr>
        <xdr:cNvPr id="72" name="テキスト ボックス 71"/>
        <xdr:cNvSpPr txBox="1"/>
      </xdr:nvSpPr>
      <xdr:spPr>
        <a:xfrm>
          <a:off x="4622800" y="3164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51,211</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7048</xdr:rowOff>
    </xdr:from>
    <xdr:to>
      <xdr:col>3</xdr:col>
      <xdr:colOff>955675</xdr:colOff>
      <xdr:row>18</xdr:row>
      <xdr:rowOff>108648</xdr:rowOff>
    </xdr:to>
    <xdr:sp macro="" textlink="">
      <xdr:nvSpPr>
        <xdr:cNvPr id="73" name="円/楕円 72"/>
        <xdr:cNvSpPr/>
      </xdr:nvSpPr>
      <xdr:spPr bwMode="auto">
        <a:xfrm>
          <a:off x="4254500" y="3140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93425</xdr:rowOff>
    </xdr:from>
    <xdr:ext cx="762000" cy="259045"/>
    <xdr:sp macro="" textlink="">
      <xdr:nvSpPr>
        <xdr:cNvPr id="74" name="テキスト ボックス 73"/>
        <xdr:cNvSpPr txBox="1"/>
      </xdr:nvSpPr>
      <xdr:spPr>
        <a:xfrm>
          <a:off x="3924300" y="3227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49,565</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1753</xdr:rowOff>
    </xdr:from>
    <xdr:to>
      <xdr:col>3</xdr:col>
      <xdr:colOff>257175</xdr:colOff>
      <xdr:row>18</xdr:row>
      <xdr:rowOff>103353</xdr:rowOff>
    </xdr:to>
    <xdr:sp macro="" textlink="">
      <xdr:nvSpPr>
        <xdr:cNvPr id="75" name="円/楕円 74"/>
        <xdr:cNvSpPr/>
      </xdr:nvSpPr>
      <xdr:spPr bwMode="auto">
        <a:xfrm>
          <a:off x="3556000" y="31354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88130</xdr:rowOff>
    </xdr:from>
    <xdr:ext cx="762000" cy="259045"/>
    <xdr:sp macro="" textlink="">
      <xdr:nvSpPr>
        <xdr:cNvPr id="76" name="テキスト ボックス 75"/>
        <xdr:cNvSpPr txBox="1"/>
      </xdr:nvSpPr>
      <xdr:spPr>
        <a:xfrm>
          <a:off x="3225800" y="3221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49,704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165964</xdr:rowOff>
    </xdr:from>
    <xdr:to>
      <xdr:col>2</xdr:col>
      <xdr:colOff>692150</xdr:colOff>
      <xdr:row>18</xdr:row>
      <xdr:rowOff>96114</xdr:rowOff>
    </xdr:to>
    <xdr:sp macro="" textlink="">
      <xdr:nvSpPr>
        <xdr:cNvPr id="77" name="円/楕円 76"/>
        <xdr:cNvSpPr/>
      </xdr:nvSpPr>
      <xdr:spPr bwMode="auto">
        <a:xfrm>
          <a:off x="2857500" y="3128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80891</xdr:rowOff>
    </xdr:from>
    <xdr:ext cx="762000" cy="259045"/>
    <xdr:sp macro="" textlink="">
      <xdr:nvSpPr>
        <xdr:cNvPr id="78" name="テキスト ボックス 77"/>
        <xdr:cNvSpPr txBox="1"/>
      </xdr:nvSpPr>
      <xdr:spPr>
        <a:xfrm>
          <a:off x="2527300" y="321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49,894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268884</xdr:rowOff>
    </xdr:from>
    <xdr:to>
      <xdr:col>4</xdr:col>
      <xdr:colOff>1117600</xdr:colOff>
      <xdr:row>37</xdr:row>
      <xdr:rowOff>173063</xdr:rowOff>
    </xdr:to>
    <xdr:cxnSp macro="">
      <xdr:nvCxnSpPr>
        <xdr:cNvPr id="106" name="直線コネクタ 105"/>
        <xdr:cNvCxnSpPr/>
      </xdr:nvCxnSpPr>
      <xdr:spPr bwMode="auto">
        <a:xfrm flipV="1">
          <a:off x="5651500" y="6193434"/>
          <a:ext cx="0" cy="11043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145140</xdr:rowOff>
    </xdr:from>
    <xdr:ext cx="762000" cy="259045"/>
    <xdr:sp macro="" textlink="">
      <xdr:nvSpPr>
        <xdr:cNvPr id="107" name="人口1人当たり決算額の推移最小値テキスト445"/>
        <xdr:cNvSpPr txBox="1"/>
      </xdr:nvSpPr>
      <xdr:spPr>
        <a:xfrm>
          <a:off x="5740400" y="7269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-3,209</a:t>
          </a:r>
          <a:endParaRPr kumimoji="1" lang="ja-JP" altLang="en-US" sz="1000" b="1">
            <a:latin typeface="ＭＳ Ｐゴシック"/>
          </a:endParaRPr>
        </a:p>
      </xdr:txBody>
    </xdr:sp>
    <xdr:clientData/>
  </xdr:oneCellAnchor>
  <xdr:twoCellAnchor>
    <xdr:from>
      <xdr:col>4</xdr:col>
      <xdr:colOff>1028700</xdr:colOff>
      <xdr:row>37</xdr:row>
      <xdr:rowOff>173063</xdr:rowOff>
    </xdr:from>
    <xdr:to>
      <xdr:col>5</xdr:col>
      <xdr:colOff>73025</xdr:colOff>
      <xdr:row>37</xdr:row>
      <xdr:rowOff>173063</xdr:rowOff>
    </xdr:to>
    <xdr:cxnSp macro="">
      <xdr:nvCxnSpPr>
        <xdr:cNvPr id="108" name="直線コネクタ 107"/>
        <xdr:cNvCxnSpPr/>
      </xdr:nvCxnSpPr>
      <xdr:spPr bwMode="auto">
        <a:xfrm>
          <a:off x="5562600" y="72977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12361</xdr:rowOff>
    </xdr:from>
    <xdr:ext cx="762000" cy="259045"/>
    <xdr:sp macro="" textlink="">
      <xdr:nvSpPr>
        <xdr:cNvPr id="109" name="人口1人当たり決算額の推移最大値テキスト445"/>
        <xdr:cNvSpPr txBox="1"/>
      </xdr:nvSpPr>
      <xdr:spPr>
        <a:xfrm>
          <a:off x="5740400" y="5936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25,776</a:t>
          </a:r>
          <a:endParaRPr kumimoji="1" lang="ja-JP" altLang="en-US" sz="1000" b="1">
            <a:latin typeface="ＭＳ Ｐゴシック"/>
          </a:endParaRPr>
        </a:p>
      </xdr:txBody>
    </xdr:sp>
    <xdr:clientData/>
  </xdr:oneCellAnchor>
  <xdr:twoCellAnchor>
    <xdr:from>
      <xdr:col>4</xdr:col>
      <xdr:colOff>1028700</xdr:colOff>
      <xdr:row>33</xdr:row>
      <xdr:rowOff>268884</xdr:rowOff>
    </xdr:from>
    <xdr:to>
      <xdr:col>5</xdr:col>
      <xdr:colOff>73025</xdr:colOff>
      <xdr:row>33</xdr:row>
      <xdr:rowOff>268884</xdr:rowOff>
    </xdr:to>
    <xdr:cxnSp macro="">
      <xdr:nvCxnSpPr>
        <xdr:cNvPr id="110" name="直線コネクタ 109"/>
        <xdr:cNvCxnSpPr/>
      </xdr:nvCxnSpPr>
      <xdr:spPr bwMode="auto">
        <a:xfrm>
          <a:off x="5562600" y="61934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11900</xdr:rowOff>
    </xdr:from>
    <xdr:to>
      <xdr:col>4</xdr:col>
      <xdr:colOff>1117600</xdr:colOff>
      <xdr:row>37</xdr:row>
      <xdr:rowOff>22416</xdr:rowOff>
    </xdr:to>
    <xdr:cxnSp macro="">
      <xdr:nvCxnSpPr>
        <xdr:cNvPr id="111" name="直線コネクタ 110"/>
        <xdr:cNvCxnSpPr/>
      </xdr:nvCxnSpPr>
      <xdr:spPr bwMode="auto">
        <a:xfrm flipV="1">
          <a:off x="5003800" y="7136600"/>
          <a:ext cx="647700" cy="10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118025</xdr:rowOff>
    </xdr:from>
    <xdr:ext cx="762000" cy="259045"/>
    <xdr:sp macro="" textlink="">
      <xdr:nvSpPr>
        <xdr:cNvPr id="112" name="人口1人当たり決算額の推移平均値テキスト445"/>
        <xdr:cNvSpPr txBox="1"/>
      </xdr:nvSpPr>
      <xdr:spPr>
        <a:xfrm>
          <a:off x="5740400" y="67283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6,336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272948</xdr:rowOff>
    </xdr:from>
    <xdr:to>
      <xdr:col>5</xdr:col>
      <xdr:colOff>34925</xdr:colOff>
      <xdr:row>36</xdr:row>
      <xdr:rowOff>31648</xdr:rowOff>
    </xdr:to>
    <xdr:sp macro="" textlink="">
      <xdr:nvSpPr>
        <xdr:cNvPr id="113" name="フローチャート : 判断 112"/>
        <xdr:cNvSpPr/>
      </xdr:nvSpPr>
      <xdr:spPr bwMode="auto">
        <a:xfrm>
          <a:off x="56007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167043</xdr:rowOff>
    </xdr:from>
    <xdr:to>
      <xdr:col>4</xdr:col>
      <xdr:colOff>469900</xdr:colOff>
      <xdr:row>37</xdr:row>
      <xdr:rowOff>22416</xdr:rowOff>
    </xdr:to>
    <xdr:cxnSp macro="">
      <xdr:nvCxnSpPr>
        <xdr:cNvPr id="114" name="直線コネクタ 113"/>
        <xdr:cNvCxnSpPr/>
      </xdr:nvCxnSpPr>
      <xdr:spPr bwMode="auto">
        <a:xfrm>
          <a:off x="4305300" y="7120293"/>
          <a:ext cx="698500" cy="26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245745</xdr:rowOff>
    </xdr:from>
    <xdr:to>
      <xdr:col>4</xdr:col>
      <xdr:colOff>520700</xdr:colOff>
      <xdr:row>36</xdr:row>
      <xdr:rowOff>4445</xdr:rowOff>
    </xdr:to>
    <xdr:sp macro="" textlink="">
      <xdr:nvSpPr>
        <xdr:cNvPr id="115" name="フローチャート : 判断 114"/>
        <xdr:cNvSpPr/>
      </xdr:nvSpPr>
      <xdr:spPr bwMode="auto">
        <a:xfrm>
          <a:off x="4953000" y="68560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14622</xdr:rowOff>
    </xdr:from>
    <xdr:ext cx="736600" cy="259045"/>
    <xdr:sp macro="" textlink="">
      <xdr:nvSpPr>
        <xdr:cNvPr id="116" name="テキスト ボックス 115"/>
        <xdr:cNvSpPr txBox="1"/>
      </xdr:nvSpPr>
      <xdr:spPr>
        <a:xfrm>
          <a:off x="4622800" y="6624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7,050</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84213</xdr:rowOff>
    </xdr:from>
    <xdr:to>
      <xdr:col>3</xdr:col>
      <xdr:colOff>904875</xdr:colOff>
      <xdr:row>36</xdr:row>
      <xdr:rowOff>167043</xdr:rowOff>
    </xdr:to>
    <xdr:cxnSp macro="">
      <xdr:nvCxnSpPr>
        <xdr:cNvPr id="117" name="直線コネクタ 116"/>
        <xdr:cNvCxnSpPr/>
      </xdr:nvCxnSpPr>
      <xdr:spPr bwMode="auto">
        <a:xfrm>
          <a:off x="3606800" y="7037463"/>
          <a:ext cx="698500" cy="82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214961</xdr:rowOff>
    </xdr:from>
    <xdr:to>
      <xdr:col>3</xdr:col>
      <xdr:colOff>955675</xdr:colOff>
      <xdr:row>35</xdr:row>
      <xdr:rowOff>316561</xdr:rowOff>
    </xdr:to>
    <xdr:sp macro="" textlink="">
      <xdr:nvSpPr>
        <xdr:cNvPr id="118" name="フローチャート : 判断 117"/>
        <xdr:cNvSpPr/>
      </xdr:nvSpPr>
      <xdr:spPr bwMode="auto">
        <a:xfrm>
          <a:off x="4254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326738</xdr:rowOff>
    </xdr:from>
    <xdr:ext cx="762000" cy="259045"/>
    <xdr:sp macro="" textlink="">
      <xdr:nvSpPr>
        <xdr:cNvPr id="119" name="テキスト ボックス 118"/>
        <xdr:cNvSpPr txBox="1"/>
      </xdr:nvSpPr>
      <xdr:spPr>
        <a:xfrm>
          <a:off x="39243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7,858</a:t>
          </a:r>
          <a:endParaRPr kumimoji="1" lang="ja-JP" altLang="en-US" sz="1000" b="1">
            <a:solidFill>
              <a:srgbClr val="000080"/>
            </a:solidFill>
            <a:latin typeface="ＭＳ Ｐゴシック"/>
          </a:endParaRPr>
        </a:p>
      </xdr:txBody>
    </xdr:sp>
    <xdr:clientData/>
  </xdr:oneCellAnchor>
  <xdr:twoCellAnchor>
    <xdr:from>
      <xdr:col>2</xdr:col>
      <xdr:colOff>641350</xdr:colOff>
      <xdr:row>36</xdr:row>
      <xdr:rowOff>24587</xdr:rowOff>
    </xdr:from>
    <xdr:to>
      <xdr:col>3</xdr:col>
      <xdr:colOff>206375</xdr:colOff>
      <xdr:row>36</xdr:row>
      <xdr:rowOff>84213</xdr:rowOff>
    </xdr:to>
    <xdr:cxnSp macro="">
      <xdr:nvCxnSpPr>
        <xdr:cNvPr id="120" name="直線コネクタ 119"/>
        <xdr:cNvCxnSpPr/>
      </xdr:nvCxnSpPr>
      <xdr:spPr bwMode="auto">
        <a:xfrm>
          <a:off x="2908300" y="6977837"/>
          <a:ext cx="698500" cy="59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160210</xdr:rowOff>
    </xdr:from>
    <xdr:to>
      <xdr:col>3</xdr:col>
      <xdr:colOff>257175</xdr:colOff>
      <xdr:row>35</xdr:row>
      <xdr:rowOff>261810</xdr:rowOff>
    </xdr:to>
    <xdr:sp macro="" textlink="">
      <xdr:nvSpPr>
        <xdr:cNvPr id="121" name="フローチャート : 判断 120"/>
        <xdr:cNvSpPr/>
      </xdr:nvSpPr>
      <xdr:spPr bwMode="auto">
        <a:xfrm>
          <a:off x="3556000" y="6770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271987</xdr:rowOff>
    </xdr:from>
    <xdr:ext cx="762000" cy="259045"/>
    <xdr:sp macro="" textlink="">
      <xdr:nvSpPr>
        <xdr:cNvPr id="122" name="テキスト ボックス 121"/>
        <xdr:cNvSpPr txBox="1"/>
      </xdr:nvSpPr>
      <xdr:spPr>
        <a:xfrm>
          <a:off x="3225800" y="653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92849</xdr:rowOff>
    </xdr:from>
    <xdr:to>
      <xdr:col>2</xdr:col>
      <xdr:colOff>692150</xdr:colOff>
      <xdr:row>35</xdr:row>
      <xdr:rowOff>194449</xdr:rowOff>
    </xdr:to>
    <xdr:sp macro="" textlink="">
      <xdr:nvSpPr>
        <xdr:cNvPr id="123" name="フローチャート : 判断 122"/>
        <xdr:cNvSpPr/>
      </xdr:nvSpPr>
      <xdr:spPr bwMode="auto">
        <a:xfrm>
          <a:off x="2857500" y="6703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204626</xdr:rowOff>
    </xdr:from>
    <xdr:ext cx="762000" cy="259045"/>
    <xdr:sp macro="" textlink="">
      <xdr:nvSpPr>
        <xdr:cNvPr id="124" name="テキスト ボックス 123"/>
        <xdr:cNvSpPr txBox="1"/>
      </xdr:nvSpPr>
      <xdr:spPr>
        <a:xfrm>
          <a:off x="2527300" y="6472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11,063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132550</xdr:rowOff>
    </xdr:from>
    <xdr:to>
      <xdr:col>5</xdr:col>
      <xdr:colOff>34925</xdr:colOff>
      <xdr:row>37</xdr:row>
      <xdr:rowOff>62700</xdr:rowOff>
    </xdr:to>
    <xdr:sp macro="" textlink="">
      <xdr:nvSpPr>
        <xdr:cNvPr id="130" name="円/楕円 129"/>
        <xdr:cNvSpPr/>
      </xdr:nvSpPr>
      <xdr:spPr bwMode="auto">
        <a:xfrm>
          <a:off x="5600700" y="7085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104627</xdr:rowOff>
    </xdr:from>
    <xdr:ext cx="762000" cy="259045"/>
    <xdr:sp macro="" textlink="">
      <xdr:nvSpPr>
        <xdr:cNvPr id="131" name="人口1人当たり決算額の推移該当値テキスト445"/>
        <xdr:cNvSpPr txBox="1"/>
      </xdr:nvSpPr>
      <xdr:spPr>
        <a:xfrm>
          <a:off x="5740400" y="705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1,021</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143066</xdr:rowOff>
    </xdr:from>
    <xdr:to>
      <xdr:col>4</xdr:col>
      <xdr:colOff>520700</xdr:colOff>
      <xdr:row>37</xdr:row>
      <xdr:rowOff>73216</xdr:rowOff>
    </xdr:to>
    <xdr:sp macro="" textlink="">
      <xdr:nvSpPr>
        <xdr:cNvPr id="132" name="円/楕円 131"/>
        <xdr:cNvSpPr/>
      </xdr:nvSpPr>
      <xdr:spPr bwMode="auto">
        <a:xfrm>
          <a:off x="4953000" y="7096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57993</xdr:rowOff>
    </xdr:from>
    <xdr:ext cx="736600" cy="259045"/>
    <xdr:sp macro="" textlink="">
      <xdr:nvSpPr>
        <xdr:cNvPr id="133" name="テキスト ボックス 132"/>
        <xdr:cNvSpPr txBox="1"/>
      </xdr:nvSpPr>
      <xdr:spPr>
        <a:xfrm>
          <a:off x="4622800" y="7182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745</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116243</xdr:rowOff>
    </xdr:from>
    <xdr:to>
      <xdr:col>3</xdr:col>
      <xdr:colOff>955675</xdr:colOff>
      <xdr:row>37</xdr:row>
      <xdr:rowOff>46393</xdr:rowOff>
    </xdr:to>
    <xdr:sp macro="" textlink="">
      <xdr:nvSpPr>
        <xdr:cNvPr id="134" name="円/楕円 133"/>
        <xdr:cNvSpPr/>
      </xdr:nvSpPr>
      <xdr:spPr bwMode="auto">
        <a:xfrm>
          <a:off x="4254500" y="7069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31170</xdr:rowOff>
    </xdr:from>
    <xdr:ext cx="762000" cy="259045"/>
    <xdr:sp macro="" textlink="">
      <xdr:nvSpPr>
        <xdr:cNvPr id="135" name="テキスト ボックス 134"/>
        <xdr:cNvSpPr txBox="1"/>
      </xdr:nvSpPr>
      <xdr:spPr>
        <a:xfrm>
          <a:off x="3924300" y="715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1,449</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33413</xdr:rowOff>
    </xdr:from>
    <xdr:to>
      <xdr:col>3</xdr:col>
      <xdr:colOff>257175</xdr:colOff>
      <xdr:row>36</xdr:row>
      <xdr:rowOff>135013</xdr:rowOff>
    </xdr:to>
    <xdr:sp macro="" textlink="">
      <xdr:nvSpPr>
        <xdr:cNvPr id="136" name="円/楕円 135"/>
        <xdr:cNvSpPr/>
      </xdr:nvSpPr>
      <xdr:spPr bwMode="auto">
        <a:xfrm>
          <a:off x="3556000" y="69866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119790</xdr:rowOff>
    </xdr:from>
    <xdr:ext cx="762000" cy="259045"/>
    <xdr:sp macro="" textlink="">
      <xdr:nvSpPr>
        <xdr:cNvPr id="137" name="テキスト ボックス 136"/>
        <xdr:cNvSpPr txBox="1"/>
      </xdr:nvSpPr>
      <xdr:spPr>
        <a:xfrm>
          <a:off x="3225800" y="7073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3,623</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316687</xdr:rowOff>
    </xdr:from>
    <xdr:to>
      <xdr:col>2</xdr:col>
      <xdr:colOff>692150</xdr:colOff>
      <xdr:row>36</xdr:row>
      <xdr:rowOff>75387</xdr:rowOff>
    </xdr:to>
    <xdr:sp macro="" textlink="">
      <xdr:nvSpPr>
        <xdr:cNvPr id="138" name="円/楕円 137"/>
        <xdr:cNvSpPr/>
      </xdr:nvSpPr>
      <xdr:spPr bwMode="auto">
        <a:xfrm>
          <a:off x="2857500" y="6927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60164</xdr:rowOff>
    </xdr:from>
    <xdr:ext cx="762000" cy="259045"/>
    <xdr:sp macro="" textlink="">
      <xdr:nvSpPr>
        <xdr:cNvPr id="139" name="テキスト ボックス 138"/>
        <xdr:cNvSpPr txBox="1"/>
      </xdr:nvSpPr>
      <xdr:spPr>
        <a:xfrm>
          <a:off x="2527300" y="7013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5,188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東京都小平市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189,885
185,324
20.51
63,172,051
61,529,066
1,642,308
34,508,583
27,549,964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60,789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4689</xdr:rowOff>
    </xdr:from>
    <xdr:to>
      <xdr:col>6</xdr:col>
      <xdr:colOff>510540</xdr:colOff>
      <xdr:row>38</xdr:row>
      <xdr:rowOff>74549</xdr:rowOff>
    </xdr:to>
    <xdr:cxnSp macro="">
      <xdr:nvCxnSpPr>
        <xdr:cNvPr id="54" name="直線コネクタ 53"/>
        <xdr:cNvCxnSpPr/>
      </xdr:nvCxnSpPr>
      <xdr:spPr>
        <a:xfrm flipV="1">
          <a:off x="4633595" y="5148189"/>
          <a:ext cx="1270" cy="1441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78376</xdr:rowOff>
    </xdr:from>
    <xdr:ext cx="534377" cy="259045"/>
    <xdr:sp macro="" textlink="">
      <xdr:nvSpPr>
        <xdr:cNvPr id="55" name="人件費最小値テキスト"/>
        <xdr:cNvSpPr txBox="1"/>
      </xdr:nvSpPr>
      <xdr:spPr>
        <a:xfrm>
          <a:off x="4686300" y="6593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41,425</a:t>
          </a:r>
          <a:endParaRPr kumimoji="1" lang="ja-JP" altLang="en-US" sz="1000" b="1">
            <a:latin typeface="ＭＳ Ｐゴシック"/>
          </a:endParaRPr>
        </a:p>
      </xdr:txBody>
    </xdr:sp>
    <xdr:clientData/>
  </xdr:oneCellAnchor>
  <xdr:twoCellAnchor>
    <xdr:from>
      <xdr:col>6</xdr:col>
      <xdr:colOff>422275</xdr:colOff>
      <xdr:row>38</xdr:row>
      <xdr:rowOff>74549</xdr:rowOff>
    </xdr:from>
    <xdr:to>
      <xdr:col>6</xdr:col>
      <xdr:colOff>600075</xdr:colOff>
      <xdr:row>38</xdr:row>
      <xdr:rowOff>74549</xdr:rowOff>
    </xdr:to>
    <xdr:cxnSp macro="">
      <xdr:nvCxnSpPr>
        <xdr:cNvPr id="56" name="直線コネクタ 55"/>
        <xdr:cNvCxnSpPr/>
      </xdr:nvCxnSpPr>
      <xdr:spPr>
        <a:xfrm>
          <a:off x="4546600" y="6589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122816</xdr:rowOff>
    </xdr:from>
    <xdr:ext cx="534377" cy="259045"/>
    <xdr:sp macro="" textlink="">
      <xdr:nvSpPr>
        <xdr:cNvPr id="57" name="人件費最大値テキスト"/>
        <xdr:cNvSpPr txBox="1"/>
      </xdr:nvSpPr>
      <xdr:spPr>
        <a:xfrm>
          <a:off x="4686300" y="49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72,953</a:t>
          </a:r>
          <a:endParaRPr kumimoji="1" lang="ja-JP" altLang="en-US" sz="1000" b="1">
            <a:latin typeface="ＭＳ Ｐゴシック"/>
          </a:endParaRPr>
        </a:p>
      </xdr:txBody>
    </xdr:sp>
    <xdr:clientData/>
  </xdr:oneCellAnchor>
  <xdr:twoCellAnchor>
    <xdr:from>
      <xdr:col>6</xdr:col>
      <xdr:colOff>422275</xdr:colOff>
      <xdr:row>30</xdr:row>
      <xdr:rowOff>4689</xdr:rowOff>
    </xdr:from>
    <xdr:to>
      <xdr:col>6</xdr:col>
      <xdr:colOff>600075</xdr:colOff>
      <xdr:row>30</xdr:row>
      <xdr:rowOff>4689</xdr:rowOff>
    </xdr:to>
    <xdr:cxnSp macro="">
      <xdr:nvCxnSpPr>
        <xdr:cNvPr id="58" name="直線コネクタ 57"/>
        <xdr:cNvCxnSpPr/>
      </xdr:nvCxnSpPr>
      <xdr:spPr>
        <a:xfrm>
          <a:off x="4546600" y="5148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103536</xdr:rowOff>
    </xdr:from>
    <xdr:to>
      <xdr:col>6</xdr:col>
      <xdr:colOff>511175</xdr:colOff>
      <xdr:row>36</xdr:row>
      <xdr:rowOff>141620</xdr:rowOff>
    </xdr:to>
    <xdr:cxnSp macro="">
      <xdr:nvCxnSpPr>
        <xdr:cNvPr id="59" name="直線コネクタ 58"/>
        <xdr:cNvCxnSpPr/>
      </xdr:nvCxnSpPr>
      <xdr:spPr>
        <a:xfrm>
          <a:off x="3797300" y="6275736"/>
          <a:ext cx="838200" cy="3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57553</xdr:rowOff>
    </xdr:from>
    <xdr:ext cx="534377" cy="259045"/>
    <xdr:sp macro="" textlink="">
      <xdr:nvSpPr>
        <xdr:cNvPr id="60" name="人件費平均値テキスト"/>
        <xdr:cNvSpPr txBox="1"/>
      </xdr:nvSpPr>
      <xdr:spPr>
        <a:xfrm>
          <a:off x="4686300" y="57154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56,186</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34676</xdr:rowOff>
    </xdr:from>
    <xdr:to>
      <xdr:col>6</xdr:col>
      <xdr:colOff>561975</xdr:colOff>
      <xdr:row>34</xdr:row>
      <xdr:rowOff>136276</xdr:rowOff>
    </xdr:to>
    <xdr:sp macro="" textlink="">
      <xdr:nvSpPr>
        <xdr:cNvPr id="61" name="フローチャート : 判断 60"/>
        <xdr:cNvSpPr/>
      </xdr:nvSpPr>
      <xdr:spPr>
        <a:xfrm>
          <a:off x="4584700" y="586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103536</xdr:rowOff>
    </xdr:from>
    <xdr:to>
      <xdr:col>5</xdr:col>
      <xdr:colOff>358775</xdr:colOff>
      <xdr:row>36</xdr:row>
      <xdr:rowOff>158491</xdr:rowOff>
    </xdr:to>
    <xdr:cxnSp macro="">
      <xdr:nvCxnSpPr>
        <xdr:cNvPr id="62" name="直線コネクタ 61"/>
        <xdr:cNvCxnSpPr/>
      </xdr:nvCxnSpPr>
      <xdr:spPr>
        <a:xfrm flipV="1">
          <a:off x="2908300" y="6275736"/>
          <a:ext cx="889000" cy="5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132060</xdr:rowOff>
    </xdr:from>
    <xdr:to>
      <xdr:col>5</xdr:col>
      <xdr:colOff>409575</xdr:colOff>
      <xdr:row>34</xdr:row>
      <xdr:rowOff>62210</xdr:rowOff>
    </xdr:to>
    <xdr:sp macro="" textlink="">
      <xdr:nvSpPr>
        <xdr:cNvPr id="63" name="フローチャート : 判断 62"/>
        <xdr:cNvSpPr/>
      </xdr:nvSpPr>
      <xdr:spPr>
        <a:xfrm>
          <a:off x="3746500" y="578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32</xdr:row>
      <xdr:rowOff>78737</xdr:rowOff>
    </xdr:from>
    <xdr:ext cx="534377" cy="259045"/>
    <xdr:sp macro="" textlink="">
      <xdr:nvSpPr>
        <xdr:cNvPr id="64" name="テキスト ボックス 63"/>
        <xdr:cNvSpPr txBox="1"/>
      </xdr:nvSpPr>
      <xdr:spPr>
        <a:xfrm>
          <a:off x="3530111" y="556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57,806</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146009</xdr:rowOff>
    </xdr:from>
    <xdr:to>
      <xdr:col>4</xdr:col>
      <xdr:colOff>155575</xdr:colOff>
      <xdr:row>36</xdr:row>
      <xdr:rowOff>158491</xdr:rowOff>
    </xdr:to>
    <xdr:cxnSp macro="">
      <xdr:nvCxnSpPr>
        <xdr:cNvPr id="65" name="直線コネクタ 64"/>
        <xdr:cNvCxnSpPr/>
      </xdr:nvCxnSpPr>
      <xdr:spPr>
        <a:xfrm>
          <a:off x="2019300" y="6318209"/>
          <a:ext cx="889000" cy="1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33</xdr:row>
      <xdr:rowOff>168499</xdr:rowOff>
    </xdr:from>
    <xdr:to>
      <xdr:col>4</xdr:col>
      <xdr:colOff>206375</xdr:colOff>
      <xdr:row>34</xdr:row>
      <xdr:rowOff>98649</xdr:rowOff>
    </xdr:to>
    <xdr:sp macro="" textlink="">
      <xdr:nvSpPr>
        <xdr:cNvPr id="66" name="フローチャート : 判断 65"/>
        <xdr:cNvSpPr/>
      </xdr:nvSpPr>
      <xdr:spPr>
        <a:xfrm>
          <a:off x="2857500" y="58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32</xdr:row>
      <xdr:rowOff>115176</xdr:rowOff>
    </xdr:from>
    <xdr:ext cx="534377" cy="259045"/>
    <xdr:sp macro="" textlink="">
      <xdr:nvSpPr>
        <xdr:cNvPr id="67" name="テキスト ボックス 66"/>
        <xdr:cNvSpPr txBox="1"/>
      </xdr:nvSpPr>
      <xdr:spPr>
        <a:xfrm>
          <a:off x="2641111" y="56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57,009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126716</xdr:rowOff>
    </xdr:from>
    <xdr:to>
      <xdr:col>2</xdr:col>
      <xdr:colOff>638175</xdr:colOff>
      <xdr:row>36</xdr:row>
      <xdr:rowOff>146009</xdr:rowOff>
    </xdr:to>
    <xdr:cxnSp macro="">
      <xdr:nvCxnSpPr>
        <xdr:cNvPr id="68" name="直線コネクタ 67"/>
        <xdr:cNvCxnSpPr/>
      </xdr:nvCxnSpPr>
      <xdr:spPr>
        <a:xfrm>
          <a:off x="1130300" y="6298916"/>
          <a:ext cx="889000" cy="1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33</xdr:row>
      <xdr:rowOff>155468</xdr:rowOff>
    </xdr:from>
    <xdr:to>
      <xdr:col>3</xdr:col>
      <xdr:colOff>3175</xdr:colOff>
      <xdr:row>34</xdr:row>
      <xdr:rowOff>85618</xdr:rowOff>
    </xdr:to>
    <xdr:sp macro="" textlink="">
      <xdr:nvSpPr>
        <xdr:cNvPr id="69" name="フローチャート : 判断 68"/>
        <xdr:cNvSpPr/>
      </xdr:nvSpPr>
      <xdr:spPr>
        <a:xfrm>
          <a:off x="1968500" y="5813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32</xdr:row>
      <xdr:rowOff>102145</xdr:rowOff>
    </xdr:from>
    <xdr:ext cx="534377" cy="259045"/>
    <xdr:sp macro="" textlink="">
      <xdr:nvSpPr>
        <xdr:cNvPr id="70" name="テキスト ボックス 69"/>
        <xdr:cNvSpPr txBox="1"/>
      </xdr:nvSpPr>
      <xdr:spPr>
        <a:xfrm>
          <a:off x="1752111" y="5588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57,294</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88214</xdr:rowOff>
    </xdr:from>
    <xdr:to>
      <xdr:col>1</xdr:col>
      <xdr:colOff>485775</xdr:colOff>
      <xdr:row>34</xdr:row>
      <xdr:rowOff>18364</xdr:rowOff>
    </xdr:to>
    <xdr:sp macro="" textlink="">
      <xdr:nvSpPr>
        <xdr:cNvPr id="71" name="フローチャート : 判断 70"/>
        <xdr:cNvSpPr/>
      </xdr:nvSpPr>
      <xdr:spPr>
        <a:xfrm>
          <a:off x="1079500" y="57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34891</xdr:rowOff>
    </xdr:from>
    <xdr:ext cx="534377" cy="259045"/>
    <xdr:sp macro="" textlink="">
      <xdr:nvSpPr>
        <xdr:cNvPr id="72" name="テキスト ボックス 71"/>
        <xdr:cNvSpPr txBox="1"/>
      </xdr:nvSpPr>
      <xdr:spPr>
        <a:xfrm>
          <a:off x="863111" y="5521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58,765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90820</xdr:rowOff>
    </xdr:from>
    <xdr:to>
      <xdr:col>6</xdr:col>
      <xdr:colOff>561975</xdr:colOff>
      <xdr:row>37</xdr:row>
      <xdr:rowOff>20970</xdr:rowOff>
    </xdr:to>
    <xdr:sp macro="" textlink="">
      <xdr:nvSpPr>
        <xdr:cNvPr id="78" name="円/楕円 77"/>
        <xdr:cNvSpPr/>
      </xdr:nvSpPr>
      <xdr:spPr>
        <a:xfrm>
          <a:off x="4584700" y="626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69247</xdr:rowOff>
    </xdr:from>
    <xdr:ext cx="534377" cy="259045"/>
    <xdr:sp macro="" textlink="">
      <xdr:nvSpPr>
        <xdr:cNvPr id="79" name="人件費該当値テキスト"/>
        <xdr:cNvSpPr txBox="1"/>
      </xdr:nvSpPr>
      <xdr:spPr>
        <a:xfrm>
          <a:off x="4686300" y="624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47,458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52736</xdr:rowOff>
    </xdr:from>
    <xdr:to>
      <xdr:col>5</xdr:col>
      <xdr:colOff>409575</xdr:colOff>
      <xdr:row>36</xdr:row>
      <xdr:rowOff>154336</xdr:rowOff>
    </xdr:to>
    <xdr:sp macro="" textlink="">
      <xdr:nvSpPr>
        <xdr:cNvPr id="80" name="円/楕円 79"/>
        <xdr:cNvSpPr/>
      </xdr:nvSpPr>
      <xdr:spPr>
        <a:xfrm>
          <a:off x="3746500" y="622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145463</xdr:rowOff>
    </xdr:from>
    <xdr:ext cx="534377" cy="259045"/>
    <xdr:sp macro="" textlink="">
      <xdr:nvSpPr>
        <xdr:cNvPr id="81" name="テキスト ボックス 80"/>
        <xdr:cNvSpPr txBox="1"/>
      </xdr:nvSpPr>
      <xdr:spPr>
        <a:xfrm>
          <a:off x="3530111" y="6317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48,291</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107691</xdr:rowOff>
    </xdr:from>
    <xdr:to>
      <xdr:col>4</xdr:col>
      <xdr:colOff>206375</xdr:colOff>
      <xdr:row>37</xdr:row>
      <xdr:rowOff>37841</xdr:rowOff>
    </xdr:to>
    <xdr:sp macro="" textlink="">
      <xdr:nvSpPr>
        <xdr:cNvPr id="82" name="円/楕円 81"/>
        <xdr:cNvSpPr/>
      </xdr:nvSpPr>
      <xdr:spPr>
        <a:xfrm>
          <a:off x="2857500" y="627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28968</xdr:rowOff>
    </xdr:from>
    <xdr:ext cx="534377" cy="259045"/>
    <xdr:sp macro="" textlink="">
      <xdr:nvSpPr>
        <xdr:cNvPr id="83" name="テキスト ボックス 82"/>
        <xdr:cNvSpPr txBox="1"/>
      </xdr:nvSpPr>
      <xdr:spPr>
        <a:xfrm>
          <a:off x="2641111" y="6372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47,089</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95209</xdr:rowOff>
    </xdr:from>
    <xdr:to>
      <xdr:col>3</xdr:col>
      <xdr:colOff>3175</xdr:colOff>
      <xdr:row>37</xdr:row>
      <xdr:rowOff>25359</xdr:rowOff>
    </xdr:to>
    <xdr:sp macro="" textlink="">
      <xdr:nvSpPr>
        <xdr:cNvPr id="84" name="円/楕円 83"/>
        <xdr:cNvSpPr/>
      </xdr:nvSpPr>
      <xdr:spPr>
        <a:xfrm>
          <a:off x="1968500" y="62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16486</xdr:rowOff>
    </xdr:from>
    <xdr:ext cx="534377" cy="259045"/>
    <xdr:sp macro="" textlink="">
      <xdr:nvSpPr>
        <xdr:cNvPr id="85" name="テキスト ボックス 84"/>
        <xdr:cNvSpPr txBox="1"/>
      </xdr:nvSpPr>
      <xdr:spPr>
        <a:xfrm>
          <a:off x="1752111" y="636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47,362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75916</xdr:rowOff>
    </xdr:from>
    <xdr:to>
      <xdr:col>1</xdr:col>
      <xdr:colOff>485775</xdr:colOff>
      <xdr:row>37</xdr:row>
      <xdr:rowOff>6066</xdr:rowOff>
    </xdr:to>
    <xdr:sp macro="" textlink="">
      <xdr:nvSpPr>
        <xdr:cNvPr id="86" name="円/楕円 85"/>
        <xdr:cNvSpPr/>
      </xdr:nvSpPr>
      <xdr:spPr>
        <a:xfrm>
          <a:off x="1079500" y="624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168643</xdr:rowOff>
    </xdr:from>
    <xdr:ext cx="534377" cy="259045"/>
    <xdr:sp macro="" textlink="">
      <xdr:nvSpPr>
        <xdr:cNvPr id="87" name="テキスト ボックス 86"/>
        <xdr:cNvSpPr txBox="1"/>
      </xdr:nvSpPr>
      <xdr:spPr>
        <a:xfrm>
          <a:off x="863111" y="634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61,249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83514</xdr:rowOff>
    </xdr:from>
    <xdr:to>
      <xdr:col>6</xdr:col>
      <xdr:colOff>510540</xdr:colOff>
      <xdr:row>58</xdr:row>
      <xdr:rowOff>97367</xdr:rowOff>
    </xdr:to>
    <xdr:cxnSp macro="">
      <xdr:nvCxnSpPr>
        <xdr:cNvPr id="111" name="直線コネクタ 110"/>
        <xdr:cNvCxnSpPr/>
      </xdr:nvCxnSpPr>
      <xdr:spPr>
        <a:xfrm flipV="1">
          <a:off x="4633595" y="8827464"/>
          <a:ext cx="1270" cy="1214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101194</xdr:rowOff>
    </xdr:from>
    <xdr:ext cx="534377" cy="259045"/>
    <xdr:sp macro="" textlink="">
      <xdr:nvSpPr>
        <xdr:cNvPr id="112" name="物件費最小値テキスト"/>
        <xdr:cNvSpPr txBox="1"/>
      </xdr:nvSpPr>
      <xdr:spPr>
        <a:xfrm>
          <a:off x="4686300" y="1004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31,111</a:t>
          </a:r>
          <a:endParaRPr kumimoji="1" lang="ja-JP" altLang="en-US" sz="1000" b="1">
            <a:latin typeface="ＭＳ Ｐゴシック"/>
          </a:endParaRPr>
        </a:p>
      </xdr:txBody>
    </xdr:sp>
    <xdr:clientData/>
  </xdr:oneCellAnchor>
  <xdr:twoCellAnchor>
    <xdr:from>
      <xdr:col>6</xdr:col>
      <xdr:colOff>422275</xdr:colOff>
      <xdr:row>58</xdr:row>
      <xdr:rowOff>97367</xdr:rowOff>
    </xdr:from>
    <xdr:to>
      <xdr:col>6</xdr:col>
      <xdr:colOff>600075</xdr:colOff>
      <xdr:row>58</xdr:row>
      <xdr:rowOff>97367</xdr:rowOff>
    </xdr:to>
    <xdr:cxnSp macro="">
      <xdr:nvCxnSpPr>
        <xdr:cNvPr id="113" name="直線コネクタ 112"/>
        <xdr:cNvCxnSpPr/>
      </xdr:nvCxnSpPr>
      <xdr:spPr>
        <a:xfrm>
          <a:off x="4546600" y="1004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30191</xdr:rowOff>
    </xdr:from>
    <xdr:ext cx="599010" cy="259045"/>
    <xdr:sp macro="" textlink="">
      <xdr:nvSpPr>
        <xdr:cNvPr id="114" name="物件費最大値テキスト"/>
        <xdr:cNvSpPr txBox="1"/>
      </xdr:nvSpPr>
      <xdr:spPr>
        <a:xfrm>
          <a:off x="4686300" y="860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349,747</a:t>
          </a:r>
          <a:endParaRPr kumimoji="1" lang="ja-JP" altLang="en-US" sz="1000" b="1">
            <a:latin typeface="ＭＳ Ｐゴシック"/>
          </a:endParaRPr>
        </a:p>
      </xdr:txBody>
    </xdr:sp>
    <xdr:clientData/>
  </xdr:oneCellAnchor>
  <xdr:twoCellAnchor>
    <xdr:from>
      <xdr:col>6</xdr:col>
      <xdr:colOff>422275</xdr:colOff>
      <xdr:row>51</xdr:row>
      <xdr:rowOff>83514</xdr:rowOff>
    </xdr:from>
    <xdr:to>
      <xdr:col>6</xdr:col>
      <xdr:colOff>600075</xdr:colOff>
      <xdr:row>51</xdr:row>
      <xdr:rowOff>83514</xdr:rowOff>
    </xdr:to>
    <xdr:cxnSp macro="">
      <xdr:nvCxnSpPr>
        <xdr:cNvPr id="115" name="直線コネクタ 114"/>
        <xdr:cNvCxnSpPr/>
      </xdr:nvCxnSpPr>
      <xdr:spPr>
        <a:xfrm>
          <a:off x="4546600" y="88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27084</xdr:rowOff>
    </xdr:from>
    <xdr:to>
      <xdr:col>6</xdr:col>
      <xdr:colOff>511175</xdr:colOff>
      <xdr:row>58</xdr:row>
      <xdr:rowOff>28555</xdr:rowOff>
    </xdr:to>
    <xdr:cxnSp macro="">
      <xdr:nvCxnSpPr>
        <xdr:cNvPr id="116" name="直線コネクタ 115"/>
        <xdr:cNvCxnSpPr/>
      </xdr:nvCxnSpPr>
      <xdr:spPr>
        <a:xfrm flipV="1">
          <a:off x="3797300" y="9971184"/>
          <a:ext cx="838200" cy="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121976</xdr:rowOff>
    </xdr:from>
    <xdr:ext cx="534377" cy="259045"/>
    <xdr:sp macro="" textlink="">
      <xdr:nvSpPr>
        <xdr:cNvPr id="117" name="物件費平均値テキスト"/>
        <xdr:cNvSpPr txBox="1"/>
      </xdr:nvSpPr>
      <xdr:spPr>
        <a:xfrm>
          <a:off x="4686300" y="97231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62,323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99099</xdr:rowOff>
    </xdr:from>
    <xdr:to>
      <xdr:col>6</xdr:col>
      <xdr:colOff>561975</xdr:colOff>
      <xdr:row>58</xdr:row>
      <xdr:rowOff>29249</xdr:rowOff>
    </xdr:to>
    <xdr:sp macro="" textlink="">
      <xdr:nvSpPr>
        <xdr:cNvPr id="118" name="フローチャート : 判断 117"/>
        <xdr:cNvSpPr/>
      </xdr:nvSpPr>
      <xdr:spPr>
        <a:xfrm>
          <a:off x="4584700" y="9871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28555</xdr:rowOff>
    </xdr:from>
    <xdr:to>
      <xdr:col>5</xdr:col>
      <xdr:colOff>358775</xdr:colOff>
      <xdr:row>58</xdr:row>
      <xdr:rowOff>31675</xdr:rowOff>
    </xdr:to>
    <xdr:cxnSp macro="">
      <xdr:nvCxnSpPr>
        <xdr:cNvPr id="119" name="直線コネクタ 118"/>
        <xdr:cNvCxnSpPr/>
      </xdr:nvCxnSpPr>
      <xdr:spPr>
        <a:xfrm flipV="1">
          <a:off x="2908300" y="9972655"/>
          <a:ext cx="889000" cy="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138194</xdr:rowOff>
    </xdr:from>
    <xdr:to>
      <xdr:col>5</xdr:col>
      <xdr:colOff>409575</xdr:colOff>
      <xdr:row>58</xdr:row>
      <xdr:rowOff>68344</xdr:rowOff>
    </xdr:to>
    <xdr:sp macro="" textlink="">
      <xdr:nvSpPr>
        <xdr:cNvPr id="120" name="フローチャート : 判断 119"/>
        <xdr:cNvSpPr/>
      </xdr:nvSpPr>
      <xdr:spPr>
        <a:xfrm>
          <a:off x="3746500" y="991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84871</xdr:rowOff>
    </xdr:from>
    <xdr:ext cx="534377" cy="259045"/>
    <xdr:sp macro="" textlink="">
      <xdr:nvSpPr>
        <xdr:cNvPr id="121" name="テキスト ボックス 120"/>
        <xdr:cNvSpPr txBox="1"/>
      </xdr:nvSpPr>
      <xdr:spPr>
        <a:xfrm>
          <a:off x="3530111" y="968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52,062</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31675</xdr:rowOff>
    </xdr:from>
    <xdr:to>
      <xdr:col>4</xdr:col>
      <xdr:colOff>155575</xdr:colOff>
      <xdr:row>58</xdr:row>
      <xdr:rowOff>40111</xdr:rowOff>
    </xdr:to>
    <xdr:cxnSp macro="">
      <xdr:nvCxnSpPr>
        <xdr:cNvPr id="122" name="直線コネクタ 121"/>
        <xdr:cNvCxnSpPr/>
      </xdr:nvCxnSpPr>
      <xdr:spPr>
        <a:xfrm flipV="1">
          <a:off x="2019300" y="9975775"/>
          <a:ext cx="88900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126375</xdr:rowOff>
    </xdr:from>
    <xdr:to>
      <xdr:col>4</xdr:col>
      <xdr:colOff>206375</xdr:colOff>
      <xdr:row>58</xdr:row>
      <xdr:rowOff>56525</xdr:rowOff>
    </xdr:to>
    <xdr:sp macro="" textlink="">
      <xdr:nvSpPr>
        <xdr:cNvPr id="123" name="フローチャート : 判断 122"/>
        <xdr:cNvSpPr/>
      </xdr:nvSpPr>
      <xdr:spPr>
        <a:xfrm>
          <a:off x="2857500" y="989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73052</xdr:rowOff>
    </xdr:from>
    <xdr:ext cx="534377" cy="259045"/>
    <xdr:sp macro="" textlink="">
      <xdr:nvSpPr>
        <xdr:cNvPr id="124" name="テキスト ボックス 123"/>
        <xdr:cNvSpPr txBox="1"/>
      </xdr:nvSpPr>
      <xdr:spPr>
        <a:xfrm>
          <a:off x="2641111" y="967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55,164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33938</xdr:rowOff>
    </xdr:from>
    <xdr:to>
      <xdr:col>2</xdr:col>
      <xdr:colOff>638175</xdr:colOff>
      <xdr:row>58</xdr:row>
      <xdr:rowOff>40111</xdr:rowOff>
    </xdr:to>
    <xdr:cxnSp macro="">
      <xdr:nvCxnSpPr>
        <xdr:cNvPr id="125" name="直線コネクタ 124"/>
        <xdr:cNvCxnSpPr/>
      </xdr:nvCxnSpPr>
      <xdr:spPr>
        <a:xfrm>
          <a:off x="1130300" y="9978038"/>
          <a:ext cx="889000" cy="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139013</xdr:rowOff>
    </xdr:from>
    <xdr:to>
      <xdr:col>3</xdr:col>
      <xdr:colOff>3175</xdr:colOff>
      <xdr:row>58</xdr:row>
      <xdr:rowOff>69163</xdr:rowOff>
    </xdr:to>
    <xdr:sp macro="" textlink="">
      <xdr:nvSpPr>
        <xdr:cNvPr id="126" name="フローチャート : 判断 125"/>
        <xdr:cNvSpPr/>
      </xdr:nvSpPr>
      <xdr:spPr>
        <a:xfrm>
          <a:off x="1968500" y="991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85690</xdr:rowOff>
    </xdr:from>
    <xdr:ext cx="534377" cy="259045"/>
    <xdr:sp macro="" textlink="">
      <xdr:nvSpPr>
        <xdr:cNvPr id="127" name="テキスト ボックス 126"/>
        <xdr:cNvSpPr txBox="1"/>
      </xdr:nvSpPr>
      <xdr:spPr>
        <a:xfrm>
          <a:off x="1752111" y="9686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51,847</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148903</xdr:rowOff>
    </xdr:from>
    <xdr:to>
      <xdr:col>1</xdr:col>
      <xdr:colOff>485775</xdr:colOff>
      <xdr:row>58</xdr:row>
      <xdr:rowOff>79053</xdr:rowOff>
    </xdr:to>
    <xdr:sp macro="" textlink="">
      <xdr:nvSpPr>
        <xdr:cNvPr id="128" name="フローチャート : 判断 127"/>
        <xdr:cNvSpPr/>
      </xdr:nvSpPr>
      <xdr:spPr>
        <a:xfrm>
          <a:off x="1079500" y="9921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95580</xdr:rowOff>
    </xdr:from>
    <xdr:ext cx="534377" cy="259045"/>
    <xdr:sp macro="" textlink="">
      <xdr:nvSpPr>
        <xdr:cNvPr id="129" name="テキスト ボックス 128"/>
        <xdr:cNvSpPr txBox="1"/>
      </xdr:nvSpPr>
      <xdr:spPr>
        <a:xfrm>
          <a:off x="863111" y="969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49,251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147734</xdr:rowOff>
    </xdr:from>
    <xdr:to>
      <xdr:col>6</xdr:col>
      <xdr:colOff>561975</xdr:colOff>
      <xdr:row>58</xdr:row>
      <xdr:rowOff>77884</xdr:rowOff>
    </xdr:to>
    <xdr:sp macro="" textlink="">
      <xdr:nvSpPr>
        <xdr:cNvPr id="135" name="円/楕円 134"/>
        <xdr:cNvSpPr/>
      </xdr:nvSpPr>
      <xdr:spPr>
        <a:xfrm>
          <a:off x="4584700" y="99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77526</xdr:rowOff>
    </xdr:from>
    <xdr:ext cx="534377" cy="259045"/>
    <xdr:sp macro="" textlink="">
      <xdr:nvSpPr>
        <xdr:cNvPr id="136" name="物件費該当値テキスト"/>
        <xdr:cNvSpPr txBox="1"/>
      </xdr:nvSpPr>
      <xdr:spPr>
        <a:xfrm>
          <a:off x="4686300" y="98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49,558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149205</xdr:rowOff>
    </xdr:from>
    <xdr:to>
      <xdr:col>5</xdr:col>
      <xdr:colOff>409575</xdr:colOff>
      <xdr:row>58</xdr:row>
      <xdr:rowOff>79355</xdr:rowOff>
    </xdr:to>
    <xdr:sp macro="" textlink="">
      <xdr:nvSpPr>
        <xdr:cNvPr id="137" name="円/楕円 136"/>
        <xdr:cNvSpPr/>
      </xdr:nvSpPr>
      <xdr:spPr>
        <a:xfrm>
          <a:off x="3746500" y="992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70482</xdr:rowOff>
    </xdr:from>
    <xdr:ext cx="534377" cy="259045"/>
    <xdr:sp macro="" textlink="">
      <xdr:nvSpPr>
        <xdr:cNvPr id="138" name="テキスト ボックス 137"/>
        <xdr:cNvSpPr txBox="1"/>
      </xdr:nvSpPr>
      <xdr:spPr>
        <a:xfrm>
          <a:off x="3530111" y="1001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49,172</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152325</xdr:rowOff>
    </xdr:from>
    <xdr:to>
      <xdr:col>4</xdr:col>
      <xdr:colOff>206375</xdr:colOff>
      <xdr:row>58</xdr:row>
      <xdr:rowOff>82475</xdr:rowOff>
    </xdr:to>
    <xdr:sp macro="" textlink="">
      <xdr:nvSpPr>
        <xdr:cNvPr id="139" name="円/楕円 138"/>
        <xdr:cNvSpPr/>
      </xdr:nvSpPr>
      <xdr:spPr>
        <a:xfrm>
          <a:off x="2857500" y="992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73602</xdr:rowOff>
    </xdr:from>
    <xdr:ext cx="534377" cy="259045"/>
    <xdr:sp macro="" textlink="">
      <xdr:nvSpPr>
        <xdr:cNvPr id="140" name="テキスト ボックス 139"/>
        <xdr:cNvSpPr txBox="1"/>
      </xdr:nvSpPr>
      <xdr:spPr>
        <a:xfrm>
          <a:off x="2641111" y="10017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48,353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160761</xdr:rowOff>
    </xdr:from>
    <xdr:to>
      <xdr:col>3</xdr:col>
      <xdr:colOff>3175</xdr:colOff>
      <xdr:row>58</xdr:row>
      <xdr:rowOff>90911</xdr:rowOff>
    </xdr:to>
    <xdr:sp macro="" textlink="">
      <xdr:nvSpPr>
        <xdr:cNvPr id="141" name="円/楕円 140"/>
        <xdr:cNvSpPr/>
      </xdr:nvSpPr>
      <xdr:spPr>
        <a:xfrm>
          <a:off x="1968500" y="99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82038</xdr:rowOff>
    </xdr:from>
    <xdr:ext cx="534377" cy="259045"/>
    <xdr:sp macro="" textlink="">
      <xdr:nvSpPr>
        <xdr:cNvPr id="142" name="テキスト ボックス 141"/>
        <xdr:cNvSpPr txBox="1"/>
      </xdr:nvSpPr>
      <xdr:spPr>
        <a:xfrm>
          <a:off x="1752111" y="1002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46,139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154588</xdr:rowOff>
    </xdr:from>
    <xdr:to>
      <xdr:col>1</xdr:col>
      <xdr:colOff>485775</xdr:colOff>
      <xdr:row>58</xdr:row>
      <xdr:rowOff>84738</xdr:rowOff>
    </xdr:to>
    <xdr:sp macro="" textlink="">
      <xdr:nvSpPr>
        <xdr:cNvPr id="143" name="円/楕円 142"/>
        <xdr:cNvSpPr/>
      </xdr:nvSpPr>
      <xdr:spPr>
        <a:xfrm>
          <a:off x="1079500" y="9927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75865</xdr:rowOff>
    </xdr:from>
    <xdr:ext cx="534377" cy="259045"/>
    <xdr:sp macro="" textlink="">
      <xdr:nvSpPr>
        <xdr:cNvPr id="144" name="テキスト ボックス 143"/>
        <xdr:cNvSpPr txBox="1"/>
      </xdr:nvSpPr>
      <xdr:spPr>
        <a:xfrm>
          <a:off x="863111" y="1001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47,759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130447</xdr:rowOff>
    </xdr:from>
    <xdr:to>
      <xdr:col>6</xdr:col>
      <xdr:colOff>510540</xdr:colOff>
      <xdr:row>79</xdr:row>
      <xdr:rowOff>51853</xdr:rowOff>
    </xdr:to>
    <xdr:cxnSp macro="">
      <xdr:nvCxnSpPr>
        <xdr:cNvPr id="170" name="直線コネクタ 169"/>
        <xdr:cNvCxnSpPr/>
      </xdr:nvCxnSpPr>
      <xdr:spPr>
        <a:xfrm flipV="1">
          <a:off x="4633595" y="12131947"/>
          <a:ext cx="1270" cy="146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55680</xdr:rowOff>
    </xdr:from>
    <xdr:ext cx="378565" cy="259045"/>
    <xdr:sp macro="" textlink="">
      <xdr:nvSpPr>
        <xdr:cNvPr id="171" name="維持補修費最小値テキスト"/>
        <xdr:cNvSpPr txBox="1"/>
      </xdr:nvSpPr>
      <xdr:spPr>
        <a:xfrm>
          <a:off x="4686300" y="136002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432</a:t>
          </a:r>
          <a:endParaRPr kumimoji="1" lang="ja-JP" altLang="en-US" sz="1000" b="1">
            <a:latin typeface="ＭＳ Ｐゴシック"/>
          </a:endParaRPr>
        </a:p>
      </xdr:txBody>
    </xdr:sp>
    <xdr:clientData/>
  </xdr:oneCellAnchor>
  <xdr:twoCellAnchor>
    <xdr:from>
      <xdr:col>6</xdr:col>
      <xdr:colOff>422275</xdr:colOff>
      <xdr:row>79</xdr:row>
      <xdr:rowOff>51853</xdr:rowOff>
    </xdr:from>
    <xdr:to>
      <xdr:col>6</xdr:col>
      <xdr:colOff>600075</xdr:colOff>
      <xdr:row>79</xdr:row>
      <xdr:rowOff>51853</xdr:rowOff>
    </xdr:to>
    <xdr:cxnSp macro="">
      <xdr:nvCxnSpPr>
        <xdr:cNvPr id="172" name="直線コネクタ 171"/>
        <xdr:cNvCxnSpPr/>
      </xdr:nvCxnSpPr>
      <xdr:spPr>
        <a:xfrm>
          <a:off x="4546600" y="1359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77124</xdr:rowOff>
    </xdr:from>
    <xdr:ext cx="534377" cy="259045"/>
    <xdr:sp macro="" textlink="">
      <xdr:nvSpPr>
        <xdr:cNvPr id="173" name="維持補修費最大値テキスト"/>
        <xdr:cNvSpPr txBox="1"/>
      </xdr:nvSpPr>
      <xdr:spPr>
        <a:xfrm>
          <a:off x="4686300" y="11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13,885</a:t>
          </a:r>
          <a:endParaRPr kumimoji="1" lang="ja-JP" altLang="en-US" sz="1000" b="1">
            <a:latin typeface="ＭＳ Ｐゴシック"/>
          </a:endParaRPr>
        </a:p>
      </xdr:txBody>
    </xdr:sp>
    <xdr:clientData/>
  </xdr:oneCellAnchor>
  <xdr:twoCellAnchor>
    <xdr:from>
      <xdr:col>6</xdr:col>
      <xdr:colOff>422275</xdr:colOff>
      <xdr:row>70</xdr:row>
      <xdr:rowOff>130447</xdr:rowOff>
    </xdr:from>
    <xdr:to>
      <xdr:col>6</xdr:col>
      <xdr:colOff>600075</xdr:colOff>
      <xdr:row>70</xdr:row>
      <xdr:rowOff>130447</xdr:rowOff>
    </xdr:to>
    <xdr:cxnSp macro="">
      <xdr:nvCxnSpPr>
        <xdr:cNvPr id="174" name="直線コネクタ 173"/>
        <xdr:cNvCxnSpPr/>
      </xdr:nvCxnSpPr>
      <xdr:spPr>
        <a:xfrm>
          <a:off x="4546600" y="1213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107260</xdr:rowOff>
    </xdr:from>
    <xdr:to>
      <xdr:col>6</xdr:col>
      <xdr:colOff>511175</xdr:colOff>
      <xdr:row>78</xdr:row>
      <xdr:rowOff>153198</xdr:rowOff>
    </xdr:to>
    <xdr:cxnSp macro="">
      <xdr:nvCxnSpPr>
        <xdr:cNvPr id="175" name="直線コネクタ 174"/>
        <xdr:cNvCxnSpPr/>
      </xdr:nvCxnSpPr>
      <xdr:spPr>
        <a:xfrm>
          <a:off x="3797300" y="13480360"/>
          <a:ext cx="838200" cy="45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58438</xdr:rowOff>
    </xdr:from>
    <xdr:ext cx="469744" cy="259045"/>
    <xdr:sp macro="" textlink="">
      <xdr:nvSpPr>
        <xdr:cNvPr id="176" name="維持補修費平均値テキスト"/>
        <xdr:cNvSpPr txBox="1"/>
      </xdr:nvSpPr>
      <xdr:spPr>
        <a:xfrm>
          <a:off x="4686300" y="130886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3,265</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35561</xdr:rowOff>
    </xdr:from>
    <xdr:to>
      <xdr:col>6</xdr:col>
      <xdr:colOff>561975</xdr:colOff>
      <xdr:row>77</xdr:row>
      <xdr:rowOff>137161</xdr:rowOff>
    </xdr:to>
    <xdr:sp macro="" textlink="">
      <xdr:nvSpPr>
        <xdr:cNvPr id="177" name="フローチャート : 判断 176"/>
        <xdr:cNvSpPr/>
      </xdr:nvSpPr>
      <xdr:spPr>
        <a:xfrm>
          <a:off x="45847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107260</xdr:rowOff>
    </xdr:from>
    <xdr:to>
      <xdr:col>5</xdr:col>
      <xdr:colOff>358775</xdr:colOff>
      <xdr:row>78</xdr:row>
      <xdr:rowOff>119343</xdr:rowOff>
    </xdr:to>
    <xdr:cxnSp macro="">
      <xdr:nvCxnSpPr>
        <xdr:cNvPr id="178" name="直線コネクタ 177"/>
        <xdr:cNvCxnSpPr/>
      </xdr:nvCxnSpPr>
      <xdr:spPr>
        <a:xfrm flipV="1">
          <a:off x="2908300" y="13480360"/>
          <a:ext cx="8890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944</xdr:rowOff>
    </xdr:from>
    <xdr:to>
      <xdr:col>5</xdr:col>
      <xdr:colOff>409575</xdr:colOff>
      <xdr:row>77</xdr:row>
      <xdr:rowOff>102544</xdr:rowOff>
    </xdr:to>
    <xdr:sp macro="" textlink="">
      <xdr:nvSpPr>
        <xdr:cNvPr id="179" name="フローチャート : 判断 178"/>
        <xdr:cNvSpPr/>
      </xdr:nvSpPr>
      <xdr:spPr>
        <a:xfrm>
          <a:off x="3746500" y="1320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119071</xdr:rowOff>
    </xdr:from>
    <xdr:ext cx="469744" cy="259045"/>
    <xdr:sp macro="" textlink="">
      <xdr:nvSpPr>
        <xdr:cNvPr id="180" name="テキスト ボックス 179"/>
        <xdr:cNvSpPr txBox="1"/>
      </xdr:nvSpPr>
      <xdr:spPr>
        <a:xfrm>
          <a:off x="3562427" y="1297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3,583</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119343</xdr:rowOff>
    </xdr:from>
    <xdr:to>
      <xdr:col>4</xdr:col>
      <xdr:colOff>155575</xdr:colOff>
      <xdr:row>78</xdr:row>
      <xdr:rowOff>135781</xdr:rowOff>
    </xdr:to>
    <xdr:cxnSp macro="">
      <xdr:nvCxnSpPr>
        <xdr:cNvPr id="181" name="直線コネクタ 180"/>
        <xdr:cNvCxnSpPr/>
      </xdr:nvCxnSpPr>
      <xdr:spPr>
        <a:xfrm flipV="1">
          <a:off x="2019300" y="13492443"/>
          <a:ext cx="889000" cy="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13788</xdr:rowOff>
    </xdr:from>
    <xdr:to>
      <xdr:col>4</xdr:col>
      <xdr:colOff>206375</xdr:colOff>
      <xdr:row>77</xdr:row>
      <xdr:rowOff>115388</xdr:rowOff>
    </xdr:to>
    <xdr:sp macro="" textlink="">
      <xdr:nvSpPr>
        <xdr:cNvPr id="182" name="フローチャート : 判断 181"/>
        <xdr:cNvSpPr/>
      </xdr:nvSpPr>
      <xdr:spPr>
        <a:xfrm>
          <a:off x="2857500" y="1321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131915</xdr:rowOff>
    </xdr:from>
    <xdr:ext cx="469744" cy="259045"/>
    <xdr:sp macro="" textlink="">
      <xdr:nvSpPr>
        <xdr:cNvPr id="183" name="テキスト ボックス 182"/>
        <xdr:cNvSpPr txBox="1"/>
      </xdr:nvSpPr>
      <xdr:spPr>
        <a:xfrm>
          <a:off x="2673427" y="1299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3,465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135781</xdr:rowOff>
    </xdr:from>
    <xdr:to>
      <xdr:col>2</xdr:col>
      <xdr:colOff>638175</xdr:colOff>
      <xdr:row>78</xdr:row>
      <xdr:rowOff>138612</xdr:rowOff>
    </xdr:to>
    <xdr:cxnSp macro="">
      <xdr:nvCxnSpPr>
        <xdr:cNvPr id="184" name="直線コネクタ 183"/>
        <xdr:cNvCxnSpPr/>
      </xdr:nvCxnSpPr>
      <xdr:spPr>
        <a:xfrm flipV="1">
          <a:off x="1130300" y="13508881"/>
          <a:ext cx="889000" cy="2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19558</xdr:rowOff>
    </xdr:from>
    <xdr:to>
      <xdr:col>3</xdr:col>
      <xdr:colOff>3175</xdr:colOff>
      <xdr:row>77</xdr:row>
      <xdr:rowOff>121158</xdr:rowOff>
    </xdr:to>
    <xdr:sp macro="" textlink="">
      <xdr:nvSpPr>
        <xdr:cNvPr id="185" name="フローチャート : 判断 184"/>
        <xdr:cNvSpPr/>
      </xdr:nvSpPr>
      <xdr:spPr>
        <a:xfrm>
          <a:off x="1968500" y="1322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137685</xdr:rowOff>
    </xdr:from>
    <xdr:ext cx="469744" cy="259045"/>
    <xdr:sp macro="" textlink="">
      <xdr:nvSpPr>
        <xdr:cNvPr id="186" name="テキスト ボックス 185"/>
        <xdr:cNvSpPr txBox="1"/>
      </xdr:nvSpPr>
      <xdr:spPr>
        <a:xfrm>
          <a:off x="1784427" y="1299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3,412</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24456</xdr:rowOff>
    </xdr:from>
    <xdr:to>
      <xdr:col>1</xdr:col>
      <xdr:colOff>485775</xdr:colOff>
      <xdr:row>77</xdr:row>
      <xdr:rowOff>126056</xdr:rowOff>
    </xdr:to>
    <xdr:sp macro="" textlink="">
      <xdr:nvSpPr>
        <xdr:cNvPr id="187" name="フローチャート : 判断 186"/>
        <xdr:cNvSpPr/>
      </xdr:nvSpPr>
      <xdr:spPr>
        <a:xfrm>
          <a:off x="1079500" y="1322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142583</xdr:rowOff>
    </xdr:from>
    <xdr:ext cx="469744" cy="259045"/>
    <xdr:sp macro="" textlink="">
      <xdr:nvSpPr>
        <xdr:cNvPr id="188" name="テキスト ボックス 187"/>
        <xdr:cNvSpPr txBox="1"/>
      </xdr:nvSpPr>
      <xdr:spPr>
        <a:xfrm>
          <a:off x="895427" y="1300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102398</xdr:rowOff>
    </xdr:from>
    <xdr:to>
      <xdr:col>6</xdr:col>
      <xdr:colOff>561975</xdr:colOff>
      <xdr:row>79</xdr:row>
      <xdr:rowOff>32548</xdr:rowOff>
    </xdr:to>
    <xdr:sp macro="" textlink="">
      <xdr:nvSpPr>
        <xdr:cNvPr id="194" name="円/楕円 193"/>
        <xdr:cNvSpPr/>
      </xdr:nvSpPr>
      <xdr:spPr>
        <a:xfrm>
          <a:off x="4584700" y="13475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17325</xdr:rowOff>
    </xdr:from>
    <xdr:ext cx="469744" cy="259045"/>
    <xdr:sp macro="" textlink="">
      <xdr:nvSpPr>
        <xdr:cNvPr id="195" name="維持補修費該当値テキスト"/>
        <xdr:cNvSpPr txBox="1"/>
      </xdr:nvSpPr>
      <xdr:spPr>
        <a:xfrm>
          <a:off x="4686300" y="13390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1,076</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56460</xdr:rowOff>
    </xdr:from>
    <xdr:to>
      <xdr:col>5</xdr:col>
      <xdr:colOff>409575</xdr:colOff>
      <xdr:row>78</xdr:row>
      <xdr:rowOff>158060</xdr:rowOff>
    </xdr:to>
    <xdr:sp macro="" textlink="">
      <xdr:nvSpPr>
        <xdr:cNvPr id="196" name="円/楕円 195"/>
        <xdr:cNvSpPr/>
      </xdr:nvSpPr>
      <xdr:spPr>
        <a:xfrm>
          <a:off x="3746500" y="1342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149187</xdr:rowOff>
    </xdr:from>
    <xdr:ext cx="469744" cy="259045"/>
    <xdr:sp macro="" textlink="">
      <xdr:nvSpPr>
        <xdr:cNvPr id="197" name="テキスト ボックス 196"/>
        <xdr:cNvSpPr txBox="1"/>
      </xdr:nvSpPr>
      <xdr:spPr>
        <a:xfrm>
          <a:off x="3562427" y="1352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1,498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68543</xdr:rowOff>
    </xdr:from>
    <xdr:to>
      <xdr:col>4</xdr:col>
      <xdr:colOff>206375</xdr:colOff>
      <xdr:row>78</xdr:row>
      <xdr:rowOff>170143</xdr:rowOff>
    </xdr:to>
    <xdr:sp macro="" textlink="">
      <xdr:nvSpPr>
        <xdr:cNvPr id="198" name="円/楕円 197"/>
        <xdr:cNvSpPr/>
      </xdr:nvSpPr>
      <xdr:spPr>
        <a:xfrm>
          <a:off x="2857500" y="1344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161270</xdr:rowOff>
    </xdr:from>
    <xdr:ext cx="469744" cy="259045"/>
    <xdr:sp macro="" textlink="">
      <xdr:nvSpPr>
        <xdr:cNvPr id="199" name="テキスト ボックス 198"/>
        <xdr:cNvSpPr txBox="1"/>
      </xdr:nvSpPr>
      <xdr:spPr>
        <a:xfrm>
          <a:off x="2673427" y="1353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84981</xdr:rowOff>
    </xdr:from>
    <xdr:to>
      <xdr:col>3</xdr:col>
      <xdr:colOff>3175</xdr:colOff>
      <xdr:row>79</xdr:row>
      <xdr:rowOff>15131</xdr:rowOff>
    </xdr:to>
    <xdr:sp macro="" textlink="">
      <xdr:nvSpPr>
        <xdr:cNvPr id="200" name="円/楕円 199"/>
        <xdr:cNvSpPr/>
      </xdr:nvSpPr>
      <xdr:spPr>
        <a:xfrm>
          <a:off x="1968500" y="1345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6258</xdr:rowOff>
    </xdr:from>
    <xdr:ext cx="469744" cy="259045"/>
    <xdr:sp macro="" textlink="">
      <xdr:nvSpPr>
        <xdr:cNvPr id="201" name="テキスト ボックス 200"/>
        <xdr:cNvSpPr txBox="1"/>
      </xdr:nvSpPr>
      <xdr:spPr>
        <a:xfrm>
          <a:off x="1784427" y="13550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1,236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87812</xdr:rowOff>
    </xdr:from>
    <xdr:to>
      <xdr:col>1</xdr:col>
      <xdr:colOff>485775</xdr:colOff>
      <xdr:row>79</xdr:row>
      <xdr:rowOff>17962</xdr:rowOff>
    </xdr:to>
    <xdr:sp macro="" textlink="">
      <xdr:nvSpPr>
        <xdr:cNvPr id="202" name="円/楕円 201"/>
        <xdr:cNvSpPr/>
      </xdr:nvSpPr>
      <xdr:spPr>
        <a:xfrm>
          <a:off x="1079500" y="1346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9089</xdr:rowOff>
    </xdr:from>
    <xdr:ext cx="469744" cy="259045"/>
    <xdr:sp macro="" textlink="">
      <xdr:nvSpPr>
        <xdr:cNvPr id="203" name="テキスト ボックス 202"/>
        <xdr:cNvSpPr txBox="1"/>
      </xdr:nvSpPr>
      <xdr:spPr>
        <a:xfrm>
          <a:off x="895427" y="1355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116,064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0" name="テキスト ボックス 219"/>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35785</xdr:rowOff>
    </xdr:from>
    <xdr:to>
      <xdr:col>6</xdr:col>
      <xdr:colOff>510540</xdr:colOff>
      <xdr:row>98</xdr:row>
      <xdr:rowOff>165156</xdr:rowOff>
    </xdr:to>
    <xdr:cxnSp macro="">
      <xdr:nvCxnSpPr>
        <xdr:cNvPr id="230" name="直線コネクタ 229"/>
        <xdr:cNvCxnSpPr/>
      </xdr:nvCxnSpPr>
      <xdr:spPr>
        <a:xfrm flipV="1">
          <a:off x="4633595" y="15466285"/>
          <a:ext cx="1270" cy="150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168983</xdr:rowOff>
    </xdr:from>
    <xdr:ext cx="534377" cy="259045"/>
    <xdr:sp macro="" textlink="">
      <xdr:nvSpPr>
        <xdr:cNvPr id="231" name="扶助費最小値テキスト"/>
        <xdr:cNvSpPr txBox="1"/>
      </xdr:nvSpPr>
      <xdr:spPr>
        <a:xfrm>
          <a:off x="4686300" y="16971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66,441</a:t>
          </a:r>
          <a:endParaRPr kumimoji="1" lang="ja-JP" altLang="en-US" sz="1000" b="1">
            <a:latin typeface="ＭＳ Ｐゴシック"/>
          </a:endParaRPr>
        </a:p>
      </xdr:txBody>
    </xdr:sp>
    <xdr:clientData/>
  </xdr:oneCellAnchor>
  <xdr:twoCellAnchor>
    <xdr:from>
      <xdr:col>6</xdr:col>
      <xdr:colOff>422275</xdr:colOff>
      <xdr:row>98</xdr:row>
      <xdr:rowOff>165156</xdr:rowOff>
    </xdr:from>
    <xdr:to>
      <xdr:col>6</xdr:col>
      <xdr:colOff>600075</xdr:colOff>
      <xdr:row>98</xdr:row>
      <xdr:rowOff>165156</xdr:rowOff>
    </xdr:to>
    <xdr:cxnSp macro="">
      <xdr:nvCxnSpPr>
        <xdr:cNvPr id="232" name="直線コネクタ 231"/>
        <xdr:cNvCxnSpPr/>
      </xdr:nvCxnSpPr>
      <xdr:spPr>
        <a:xfrm>
          <a:off x="4546600" y="16967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153912</xdr:rowOff>
    </xdr:from>
    <xdr:ext cx="599010" cy="259045"/>
    <xdr:sp macro="" textlink="">
      <xdr:nvSpPr>
        <xdr:cNvPr id="233" name="扶助費最大値テキスト"/>
        <xdr:cNvSpPr txBox="1"/>
      </xdr:nvSpPr>
      <xdr:spPr>
        <a:xfrm>
          <a:off x="4686300" y="1524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158,364</a:t>
          </a:r>
          <a:endParaRPr kumimoji="1" lang="ja-JP" altLang="en-US" sz="1000" b="1">
            <a:latin typeface="ＭＳ Ｐゴシック"/>
          </a:endParaRPr>
        </a:p>
      </xdr:txBody>
    </xdr:sp>
    <xdr:clientData/>
  </xdr:oneCellAnchor>
  <xdr:twoCellAnchor>
    <xdr:from>
      <xdr:col>6</xdr:col>
      <xdr:colOff>422275</xdr:colOff>
      <xdr:row>90</xdr:row>
      <xdr:rowOff>35785</xdr:rowOff>
    </xdr:from>
    <xdr:to>
      <xdr:col>6</xdr:col>
      <xdr:colOff>600075</xdr:colOff>
      <xdr:row>90</xdr:row>
      <xdr:rowOff>35785</xdr:rowOff>
    </xdr:to>
    <xdr:cxnSp macro="">
      <xdr:nvCxnSpPr>
        <xdr:cNvPr id="234" name="直線コネクタ 233"/>
        <xdr:cNvCxnSpPr/>
      </xdr:nvCxnSpPr>
      <xdr:spPr>
        <a:xfrm>
          <a:off x="4546600" y="1546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74516</xdr:rowOff>
    </xdr:from>
    <xdr:to>
      <xdr:col>6</xdr:col>
      <xdr:colOff>511175</xdr:colOff>
      <xdr:row>95</xdr:row>
      <xdr:rowOff>147096</xdr:rowOff>
    </xdr:to>
    <xdr:cxnSp macro="">
      <xdr:nvCxnSpPr>
        <xdr:cNvPr id="235" name="直線コネクタ 234"/>
        <xdr:cNvCxnSpPr/>
      </xdr:nvCxnSpPr>
      <xdr:spPr>
        <a:xfrm flipV="1">
          <a:off x="3797300" y="16362266"/>
          <a:ext cx="838200" cy="7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6715</xdr:rowOff>
    </xdr:from>
    <xdr:ext cx="534377" cy="259045"/>
    <xdr:sp macro="" textlink="">
      <xdr:nvSpPr>
        <xdr:cNvPr id="236" name="扶助費平均値テキスト"/>
        <xdr:cNvSpPr txBox="1"/>
      </xdr:nvSpPr>
      <xdr:spPr>
        <a:xfrm>
          <a:off x="4686300" y="164659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92,712</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28288</xdr:rowOff>
    </xdr:from>
    <xdr:to>
      <xdr:col>6</xdr:col>
      <xdr:colOff>561975</xdr:colOff>
      <xdr:row>96</xdr:row>
      <xdr:rowOff>129888</xdr:rowOff>
    </xdr:to>
    <xdr:sp macro="" textlink="">
      <xdr:nvSpPr>
        <xdr:cNvPr id="237" name="フローチャート : 判断 236"/>
        <xdr:cNvSpPr/>
      </xdr:nvSpPr>
      <xdr:spPr>
        <a:xfrm>
          <a:off x="45847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147096</xdr:rowOff>
    </xdr:from>
    <xdr:to>
      <xdr:col>5</xdr:col>
      <xdr:colOff>358775</xdr:colOff>
      <xdr:row>96</xdr:row>
      <xdr:rowOff>70745</xdr:rowOff>
    </xdr:to>
    <xdr:cxnSp macro="">
      <xdr:nvCxnSpPr>
        <xdr:cNvPr id="238" name="直線コネクタ 237"/>
        <xdr:cNvCxnSpPr/>
      </xdr:nvCxnSpPr>
      <xdr:spPr>
        <a:xfrm flipV="1">
          <a:off x="2908300" y="16434846"/>
          <a:ext cx="889000" cy="95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96656</xdr:rowOff>
    </xdr:from>
    <xdr:to>
      <xdr:col>5</xdr:col>
      <xdr:colOff>409575</xdr:colOff>
      <xdr:row>96</xdr:row>
      <xdr:rowOff>26806</xdr:rowOff>
    </xdr:to>
    <xdr:sp macro="" textlink="">
      <xdr:nvSpPr>
        <xdr:cNvPr id="239" name="フローチャート : 判断 238"/>
        <xdr:cNvSpPr/>
      </xdr:nvSpPr>
      <xdr:spPr>
        <a:xfrm>
          <a:off x="3746500" y="1638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17933</xdr:rowOff>
    </xdr:from>
    <xdr:ext cx="534377" cy="259045"/>
    <xdr:sp macro="" textlink="">
      <xdr:nvSpPr>
        <xdr:cNvPr id="240" name="テキスト ボックス 239"/>
        <xdr:cNvSpPr txBox="1"/>
      </xdr:nvSpPr>
      <xdr:spPr>
        <a:xfrm>
          <a:off x="3530111" y="1647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99,025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70745</xdr:rowOff>
    </xdr:from>
    <xdr:to>
      <xdr:col>4</xdr:col>
      <xdr:colOff>155575</xdr:colOff>
      <xdr:row>97</xdr:row>
      <xdr:rowOff>2164</xdr:rowOff>
    </xdr:to>
    <xdr:cxnSp macro="">
      <xdr:nvCxnSpPr>
        <xdr:cNvPr id="241" name="直線コネクタ 240"/>
        <xdr:cNvCxnSpPr/>
      </xdr:nvCxnSpPr>
      <xdr:spPr>
        <a:xfrm flipV="1">
          <a:off x="2019300" y="16529945"/>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107531</xdr:rowOff>
    </xdr:from>
    <xdr:to>
      <xdr:col>4</xdr:col>
      <xdr:colOff>206375</xdr:colOff>
      <xdr:row>97</xdr:row>
      <xdr:rowOff>37681</xdr:rowOff>
    </xdr:to>
    <xdr:sp macro="" textlink="">
      <xdr:nvSpPr>
        <xdr:cNvPr id="242" name="フローチャート : 判断 241"/>
        <xdr:cNvSpPr/>
      </xdr:nvSpPr>
      <xdr:spPr>
        <a:xfrm>
          <a:off x="2857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28808</xdr:rowOff>
    </xdr:from>
    <xdr:ext cx="534377" cy="259045"/>
    <xdr:sp macro="" textlink="">
      <xdr:nvSpPr>
        <xdr:cNvPr id="243" name="テキスト ボックス 242"/>
        <xdr:cNvSpPr txBox="1"/>
      </xdr:nvSpPr>
      <xdr:spPr>
        <a:xfrm>
          <a:off x="2641111" y="1665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87,859</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2164</xdr:rowOff>
    </xdr:from>
    <xdr:to>
      <xdr:col>2</xdr:col>
      <xdr:colOff>638175</xdr:colOff>
      <xdr:row>97</xdr:row>
      <xdr:rowOff>64408</xdr:rowOff>
    </xdr:to>
    <xdr:cxnSp macro="">
      <xdr:nvCxnSpPr>
        <xdr:cNvPr id="244" name="直線コネクタ 243"/>
        <xdr:cNvCxnSpPr/>
      </xdr:nvCxnSpPr>
      <xdr:spPr>
        <a:xfrm flipV="1">
          <a:off x="1130300" y="16632814"/>
          <a:ext cx="889000" cy="6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22051</xdr:rowOff>
    </xdr:from>
    <xdr:to>
      <xdr:col>3</xdr:col>
      <xdr:colOff>3175</xdr:colOff>
      <xdr:row>97</xdr:row>
      <xdr:rowOff>123651</xdr:rowOff>
    </xdr:to>
    <xdr:sp macro="" textlink="">
      <xdr:nvSpPr>
        <xdr:cNvPr id="245" name="フローチャート : 判断 244"/>
        <xdr:cNvSpPr/>
      </xdr:nvSpPr>
      <xdr:spPr>
        <a:xfrm>
          <a:off x="1968500" y="1665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114778</xdr:rowOff>
    </xdr:from>
    <xdr:ext cx="534377" cy="259045"/>
    <xdr:sp macro="" textlink="">
      <xdr:nvSpPr>
        <xdr:cNvPr id="246" name="テキスト ボックス 245"/>
        <xdr:cNvSpPr txBox="1"/>
      </xdr:nvSpPr>
      <xdr:spPr>
        <a:xfrm>
          <a:off x="1752111" y="1674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24092</xdr:rowOff>
    </xdr:from>
    <xdr:to>
      <xdr:col>1</xdr:col>
      <xdr:colOff>485775</xdr:colOff>
      <xdr:row>97</xdr:row>
      <xdr:rowOff>125692</xdr:rowOff>
    </xdr:to>
    <xdr:sp macro="" textlink="">
      <xdr:nvSpPr>
        <xdr:cNvPr id="247" name="フローチャート : 判断 246"/>
        <xdr:cNvSpPr/>
      </xdr:nvSpPr>
      <xdr:spPr>
        <a:xfrm>
          <a:off x="1079500" y="1665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116819</xdr:rowOff>
    </xdr:from>
    <xdr:ext cx="534377" cy="259045"/>
    <xdr:sp macro="" textlink="">
      <xdr:nvSpPr>
        <xdr:cNvPr id="248" name="テキスト ボックス 247"/>
        <xdr:cNvSpPr txBox="1"/>
      </xdr:nvSpPr>
      <xdr:spPr>
        <a:xfrm>
          <a:off x="863111" y="1674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82,469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23716</xdr:rowOff>
    </xdr:from>
    <xdr:to>
      <xdr:col>6</xdr:col>
      <xdr:colOff>561975</xdr:colOff>
      <xdr:row>95</xdr:row>
      <xdr:rowOff>125316</xdr:rowOff>
    </xdr:to>
    <xdr:sp macro="" textlink="">
      <xdr:nvSpPr>
        <xdr:cNvPr id="254" name="円/楕円 253"/>
        <xdr:cNvSpPr/>
      </xdr:nvSpPr>
      <xdr:spPr>
        <a:xfrm>
          <a:off x="4584700" y="1631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46593</xdr:rowOff>
    </xdr:from>
    <xdr:ext cx="599010" cy="259045"/>
    <xdr:sp macro="" textlink="">
      <xdr:nvSpPr>
        <xdr:cNvPr id="255" name="扶助費該当値テキスト"/>
        <xdr:cNvSpPr txBox="1"/>
      </xdr:nvSpPr>
      <xdr:spPr>
        <a:xfrm>
          <a:off x="4686300" y="1616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103,492</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96296</xdr:rowOff>
    </xdr:from>
    <xdr:to>
      <xdr:col>5</xdr:col>
      <xdr:colOff>409575</xdr:colOff>
      <xdr:row>96</xdr:row>
      <xdr:rowOff>26446</xdr:rowOff>
    </xdr:to>
    <xdr:sp macro="" textlink="">
      <xdr:nvSpPr>
        <xdr:cNvPr id="256" name="円/楕円 255"/>
        <xdr:cNvSpPr/>
      </xdr:nvSpPr>
      <xdr:spPr>
        <a:xfrm>
          <a:off x="3746500" y="1638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42973</xdr:rowOff>
    </xdr:from>
    <xdr:ext cx="534377" cy="259045"/>
    <xdr:sp macro="" textlink="">
      <xdr:nvSpPr>
        <xdr:cNvPr id="257" name="テキスト ボックス 256"/>
        <xdr:cNvSpPr txBox="1"/>
      </xdr:nvSpPr>
      <xdr:spPr>
        <a:xfrm>
          <a:off x="3530111" y="161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99,047</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19945</xdr:rowOff>
    </xdr:from>
    <xdr:to>
      <xdr:col>4</xdr:col>
      <xdr:colOff>206375</xdr:colOff>
      <xdr:row>96</xdr:row>
      <xdr:rowOff>121545</xdr:rowOff>
    </xdr:to>
    <xdr:sp macro="" textlink="">
      <xdr:nvSpPr>
        <xdr:cNvPr id="258" name="円/楕円 257"/>
        <xdr:cNvSpPr/>
      </xdr:nvSpPr>
      <xdr:spPr>
        <a:xfrm>
          <a:off x="2857500" y="164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138072</xdr:rowOff>
    </xdr:from>
    <xdr:ext cx="534377" cy="259045"/>
    <xdr:sp macro="" textlink="">
      <xdr:nvSpPr>
        <xdr:cNvPr id="259" name="テキスト ボックス 258"/>
        <xdr:cNvSpPr txBox="1"/>
      </xdr:nvSpPr>
      <xdr:spPr>
        <a:xfrm>
          <a:off x="2641111" y="16254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93,223</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122814</xdr:rowOff>
    </xdr:from>
    <xdr:to>
      <xdr:col>3</xdr:col>
      <xdr:colOff>3175</xdr:colOff>
      <xdr:row>97</xdr:row>
      <xdr:rowOff>52964</xdr:rowOff>
    </xdr:to>
    <xdr:sp macro="" textlink="">
      <xdr:nvSpPr>
        <xdr:cNvPr id="260" name="円/楕円 259"/>
        <xdr:cNvSpPr/>
      </xdr:nvSpPr>
      <xdr:spPr>
        <a:xfrm>
          <a:off x="1968500" y="1658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69491</xdr:rowOff>
    </xdr:from>
    <xdr:ext cx="534377" cy="259045"/>
    <xdr:sp macro="" textlink="">
      <xdr:nvSpPr>
        <xdr:cNvPr id="261" name="テキスト ボックス 260"/>
        <xdr:cNvSpPr txBox="1"/>
      </xdr:nvSpPr>
      <xdr:spPr>
        <a:xfrm>
          <a:off x="1752111" y="16357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86,923</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13608</xdr:rowOff>
    </xdr:from>
    <xdr:to>
      <xdr:col>1</xdr:col>
      <xdr:colOff>485775</xdr:colOff>
      <xdr:row>97</xdr:row>
      <xdr:rowOff>115208</xdr:rowOff>
    </xdr:to>
    <xdr:sp macro="" textlink="">
      <xdr:nvSpPr>
        <xdr:cNvPr id="262" name="円/楕円 261"/>
        <xdr:cNvSpPr/>
      </xdr:nvSpPr>
      <xdr:spPr>
        <a:xfrm>
          <a:off x="1079500" y="1664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131735</xdr:rowOff>
    </xdr:from>
    <xdr:ext cx="534377" cy="259045"/>
    <xdr:sp macro="" textlink="">
      <xdr:nvSpPr>
        <xdr:cNvPr id="263" name="テキスト ボックス 262"/>
        <xdr:cNvSpPr txBox="1"/>
      </xdr:nvSpPr>
      <xdr:spPr>
        <a:xfrm>
          <a:off x="863111" y="1641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83,111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24,213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44450</xdr:rowOff>
    </xdr:from>
    <xdr:to>
      <xdr:col>16</xdr:col>
      <xdr:colOff>307975</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73677</xdr:rowOff>
    </xdr:from>
    <xdr:ext cx="531299" cy="259045"/>
    <xdr:sp macro="" textlink="">
      <xdr:nvSpPr>
        <xdr:cNvPr id="276" name="テキスト ボックス 275"/>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84" name="テキスト ボックス 283"/>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130670</xdr:rowOff>
    </xdr:from>
    <xdr:to>
      <xdr:col>15</xdr:col>
      <xdr:colOff>180340</xdr:colOff>
      <xdr:row>39</xdr:row>
      <xdr:rowOff>93675</xdr:rowOff>
    </xdr:to>
    <xdr:cxnSp macro="">
      <xdr:nvCxnSpPr>
        <xdr:cNvPr id="288" name="直線コネクタ 287"/>
        <xdr:cNvCxnSpPr/>
      </xdr:nvCxnSpPr>
      <xdr:spPr>
        <a:xfrm flipV="1">
          <a:off x="10475595" y="5274170"/>
          <a:ext cx="1270" cy="1506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97502</xdr:rowOff>
    </xdr:from>
    <xdr:ext cx="469744" cy="259045"/>
    <xdr:sp macro="" textlink="">
      <xdr:nvSpPr>
        <xdr:cNvPr id="289" name="補助費等最小値テキスト"/>
        <xdr:cNvSpPr txBox="1"/>
      </xdr:nvSpPr>
      <xdr:spPr>
        <a:xfrm>
          <a:off x="10528300" y="67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8,708</a:t>
          </a:r>
          <a:endParaRPr kumimoji="1" lang="ja-JP" altLang="en-US" sz="1000" b="1">
            <a:latin typeface="ＭＳ Ｐゴシック"/>
          </a:endParaRPr>
        </a:p>
      </xdr:txBody>
    </xdr:sp>
    <xdr:clientData/>
  </xdr:oneCellAnchor>
  <xdr:twoCellAnchor>
    <xdr:from>
      <xdr:col>15</xdr:col>
      <xdr:colOff>92075</xdr:colOff>
      <xdr:row>39</xdr:row>
      <xdr:rowOff>93675</xdr:rowOff>
    </xdr:from>
    <xdr:to>
      <xdr:col>15</xdr:col>
      <xdr:colOff>269875</xdr:colOff>
      <xdr:row>39</xdr:row>
      <xdr:rowOff>93675</xdr:rowOff>
    </xdr:to>
    <xdr:cxnSp macro="">
      <xdr:nvCxnSpPr>
        <xdr:cNvPr id="290" name="直線コネクタ 289"/>
        <xdr:cNvCxnSpPr/>
      </xdr:nvCxnSpPr>
      <xdr:spPr>
        <a:xfrm>
          <a:off x="10388600" y="678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77347</xdr:rowOff>
    </xdr:from>
    <xdr:ext cx="534377" cy="259045"/>
    <xdr:sp macro="" textlink="">
      <xdr:nvSpPr>
        <xdr:cNvPr id="291" name="補助費等最大値テキスト"/>
        <xdr:cNvSpPr txBox="1"/>
      </xdr:nvSpPr>
      <xdr:spPr>
        <a:xfrm>
          <a:off x="10528300" y="50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48,237</a:t>
          </a:r>
          <a:endParaRPr kumimoji="1" lang="ja-JP" altLang="en-US" sz="1000" b="1">
            <a:latin typeface="ＭＳ Ｐゴシック"/>
          </a:endParaRPr>
        </a:p>
      </xdr:txBody>
    </xdr:sp>
    <xdr:clientData/>
  </xdr:oneCellAnchor>
  <xdr:twoCellAnchor>
    <xdr:from>
      <xdr:col>15</xdr:col>
      <xdr:colOff>92075</xdr:colOff>
      <xdr:row>30</xdr:row>
      <xdr:rowOff>130670</xdr:rowOff>
    </xdr:from>
    <xdr:to>
      <xdr:col>15</xdr:col>
      <xdr:colOff>269875</xdr:colOff>
      <xdr:row>30</xdr:row>
      <xdr:rowOff>130670</xdr:rowOff>
    </xdr:to>
    <xdr:cxnSp macro="">
      <xdr:nvCxnSpPr>
        <xdr:cNvPr id="292" name="直線コネクタ 291"/>
        <xdr:cNvCxnSpPr/>
      </xdr:nvCxnSpPr>
      <xdr:spPr>
        <a:xfrm>
          <a:off x="10388600" y="527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2578</xdr:rowOff>
    </xdr:from>
    <xdr:to>
      <xdr:col>15</xdr:col>
      <xdr:colOff>180975</xdr:colOff>
      <xdr:row>33</xdr:row>
      <xdr:rowOff>64757</xdr:rowOff>
    </xdr:to>
    <xdr:cxnSp macro="">
      <xdr:nvCxnSpPr>
        <xdr:cNvPr id="293" name="直線コネクタ 292"/>
        <xdr:cNvCxnSpPr/>
      </xdr:nvCxnSpPr>
      <xdr:spPr>
        <a:xfrm>
          <a:off x="9639300" y="5660428"/>
          <a:ext cx="838200" cy="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35361</xdr:rowOff>
    </xdr:from>
    <xdr:ext cx="534377" cy="259045"/>
    <xdr:sp macro="" textlink="">
      <xdr:nvSpPr>
        <xdr:cNvPr id="294" name="補助費等平均値テキスト"/>
        <xdr:cNvSpPr txBox="1"/>
      </xdr:nvSpPr>
      <xdr:spPr>
        <a:xfrm>
          <a:off x="10528300" y="6036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26,339</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56934</xdr:rowOff>
    </xdr:from>
    <xdr:to>
      <xdr:col>15</xdr:col>
      <xdr:colOff>231775</xdr:colOff>
      <xdr:row>35</xdr:row>
      <xdr:rowOff>158534</xdr:rowOff>
    </xdr:to>
    <xdr:sp macro="" textlink="">
      <xdr:nvSpPr>
        <xdr:cNvPr id="295" name="フローチャート : 判断 294"/>
        <xdr:cNvSpPr/>
      </xdr:nvSpPr>
      <xdr:spPr>
        <a:xfrm>
          <a:off x="104267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2578</xdr:rowOff>
    </xdr:from>
    <xdr:to>
      <xdr:col>14</xdr:col>
      <xdr:colOff>28575</xdr:colOff>
      <xdr:row>33</xdr:row>
      <xdr:rowOff>22581</xdr:rowOff>
    </xdr:to>
    <xdr:cxnSp macro="">
      <xdr:nvCxnSpPr>
        <xdr:cNvPr id="296" name="直線コネクタ 295"/>
        <xdr:cNvCxnSpPr/>
      </xdr:nvCxnSpPr>
      <xdr:spPr>
        <a:xfrm flipV="1">
          <a:off x="8750300" y="5660428"/>
          <a:ext cx="889000" cy="2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33</xdr:row>
      <xdr:rowOff>135382</xdr:rowOff>
    </xdr:from>
    <xdr:to>
      <xdr:col>14</xdr:col>
      <xdr:colOff>79375</xdr:colOff>
      <xdr:row>34</xdr:row>
      <xdr:rowOff>65532</xdr:rowOff>
    </xdr:to>
    <xdr:sp macro="" textlink="">
      <xdr:nvSpPr>
        <xdr:cNvPr id="297" name="フローチャート : 判断 296"/>
        <xdr:cNvSpPr/>
      </xdr:nvSpPr>
      <xdr:spPr>
        <a:xfrm>
          <a:off x="9588500" y="579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56659</xdr:rowOff>
    </xdr:from>
    <xdr:ext cx="534377" cy="259045"/>
    <xdr:sp macro="" textlink="">
      <xdr:nvSpPr>
        <xdr:cNvPr id="298" name="テキスト ボックス 297"/>
        <xdr:cNvSpPr txBox="1"/>
      </xdr:nvSpPr>
      <xdr:spPr>
        <a:xfrm>
          <a:off x="9372111" y="5885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33,280</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22581</xdr:rowOff>
    </xdr:from>
    <xdr:to>
      <xdr:col>12</xdr:col>
      <xdr:colOff>511175</xdr:colOff>
      <xdr:row>33</xdr:row>
      <xdr:rowOff>62967</xdr:rowOff>
    </xdr:to>
    <xdr:cxnSp macro="">
      <xdr:nvCxnSpPr>
        <xdr:cNvPr id="299" name="直線コネクタ 298"/>
        <xdr:cNvCxnSpPr/>
      </xdr:nvCxnSpPr>
      <xdr:spPr>
        <a:xfrm flipV="1">
          <a:off x="7861300" y="5680431"/>
          <a:ext cx="88900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26988</xdr:rowOff>
    </xdr:from>
    <xdr:to>
      <xdr:col>12</xdr:col>
      <xdr:colOff>561975</xdr:colOff>
      <xdr:row>35</xdr:row>
      <xdr:rowOff>128588</xdr:rowOff>
    </xdr:to>
    <xdr:sp macro="" textlink="">
      <xdr:nvSpPr>
        <xdr:cNvPr id="300" name="フローチャート : 判断 299"/>
        <xdr:cNvSpPr/>
      </xdr:nvSpPr>
      <xdr:spPr>
        <a:xfrm>
          <a:off x="8699500" y="602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35</xdr:row>
      <xdr:rowOff>119715</xdr:rowOff>
    </xdr:from>
    <xdr:ext cx="534377" cy="259045"/>
    <xdr:sp macro="" textlink="">
      <xdr:nvSpPr>
        <xdr:cNvPr id="301" name="テキスト ボックス 300"/>
        <xdr:cNvSpPr txBox="1"/>
      </xdr:nvSpPr>
      <xdr:spPr>
        <a:xfrm>
          <a:off x="8483111" y="612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27,125</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2768</xdr:rowOff>
    </xdr:from>
    <xdr:to>
      <xdr:col>11</xdr:col>
      <xdr:colOff>307975</xdr:colOff>
      <xdr:row>33</xdr:row>
      <xdr:rowOff>62967</xdr:rowOff>
    </xdr:to>
    <xdr:cxnSp macro="">
      <xdr:nvCxnSpPr>
        <xdr:cNvPr id="302" name="直線コネクタ 301"/>
        <xdr:cNvCxnSpPr/>
      </xdr:nvCxnSpPr>
      <xdr:spPr>
        <a:xfrm>
          <a:off x="6972300" y="5660618"/>
          <a:ext cx="889000" cy="60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33</xdr:row>
      <xdr:rowOff>118694</xdr:rowOff>
    </xdr:from>
    <xdr:to>
      <xdr:col>11</xdr:col>
      <xdr:colOff>358775</xdr:colOff>
      <xdr:row>34</xdr:row>
      <xdr:rowOff>48844</xdr:rowOff>
    </xdr:to>
    <xdr:sp macro="" textlink="">
      <xdr:nvSpPr>
        <xdr:cNvPr id="303" name="フローチャート : 判断 302"/>
        <xdr:cNvSpPr/>
      </xdr:nvSpPr>
      <xdr:spPr>
        <a:xfrm>
          <a:off x="7810500" y="577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39971</xdr:rowOff>
    </xdr:from>
    <xdr:ext cx="534377" cy="259045"/>
    <xdr:sp macro="" textlink="">
      <xdr:nvSpPr>
        <xdr:cNvPr id="304" name="テキスト ボックス 303"/>
        <xdr:cNvSpPr txBox="1"/>
      </xdr:nvSpPr>
      <xdr:spPr>
        <a:xfrm>
          <a:off x="7594111" y="586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33,718</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4356</xdr:rowOff>
    </xdr:from>
    <xdr:to>
      <xdr:col>10</xdr:col>
      <xdr:colOff>155575</xdr:colOff>
      <xdr:row>34</xdr:row>
      <xdr:rowOff>105956</xdr:rowOff>
    </xdr:to>
    <xdr:sp macro="" textlink="">
      <xdr:nvSpPr>
        <xdr:cNvPr id="305" name="フローチャート : 判断 304"/>
        <xdr:cNvSpPr/>
      </xdr:nvSpPr>
      <xdr:spPr>
        <a:xfrm>
          <a:off x="6921500" y="583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97083</xdr:rowOff>
    </xdr:from>
    <xdr:ext cx="534377" cy="259045"/>
    <xdr:sp macro="" textlink="">
      <xdr:nvSpPr>
        <xdr:cNvPr id="306" name="テキスト ボックス 305"/>
        <xdr:cNvSpPr txBox="1"/>
      </xdr:nvSpPr>
      <xdr:spPr>
        <a:xfrm>
          <a:off x="6705111" y="5926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32,219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13957</xdr:rowOff>
    </xdr:from>
    <xdr:to>
      <xdr:col>15</xdr:col>
      <xdr:colOff>231775</xdr:colOff>
      <xdr:row>33</xdr:row>
      <xdr:rowOff>115557</xdr:rowOff>
    </xdr:to>
    <xdr:sp macro="" textlink="">
      <xdr:nvSpPr>
        <xdr:cNvPr id="312" name="円/楕円 311"/>
        <xdr:cNvSpPr/>
      </xdr:nvSpPr>
      <xdr:spPr>
        <a:xfrm>
          <a:off x="10426700" y="567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36834</xdr:rowOff>
    </xdr:from>
    <xdr:ext cx="534377" cy="259045"/>
    <xdr:sp macro="" textlink="">
      <xdr:nvSpPr>
        <xdr:cNvPr id="313" name="補助費等該当値テキスト"/>
        <xdr:cNvSpPr txBox="1"/>
      </xdr:nvSpPr>
      <xdr:spPr>
        <a:xfrm>
          <a:off x="10528300" y="5523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36,467</a:t>
          </a:r>
          <a:endParaRPr kumimoji="1" lang="ja-JP" altLang="en-US" sz="1000" b="1">
            <a:solidFill>
              <a:srgbClr val="FF0000"/>
            </a:solidFill>
            <a:latin typeface="ＭＳ Ｐゴシック"/>
          </a:endParaRPr>
        </a:p>
      </xdr:txBody>
    </xdr:sp>
    <xdr:clientData/>
  </xdr:oneCellAnchor>
  <xdr:twoCellAnchor>
    <xdr:from>
      <xdr:col>13</xdr:col>
      <xdr:colOff>663575</xdr:colOff>
      <xdr:row>32</xdr:row>
      <xdr:rowOff>123228</xdr:rowOff>
    </xdr:from>
    <xdr:to>
      <xdr:col>14</xdr:col>
      <xdr:colOff>79375</xdr:colOff>
      <xdr:row>33</xdr:row>
      <xdr:rowOff>53378</xdr:rowOff>
    </xdr:to>
    <xdr:sp macro="" textlink="">
      <xdr:nvSpPr>
        <xdr:cNvPr id="314" name="円/楕円 313"/>
        <xdr:cNvSpPr/>
      </xdr:nvSpPr>
      <xdr:spPr>
        <a:xfrm>
          <a:off x="9588500" y="560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31</xdr:row>
      <xdr:rowOff>69905</xdr:rowOff>
    </xdr:from>
    <xdr:ext cx="534377" cy="259045"/>
    <xdr:sp macro="" textlink="">
      <xdr:nvSpPr>
        <xdr:cNvPr id="315" name="テキスト ボックス 314"/>
        <xdr:cNvSpPr txBox="1"/>
      </xdr:nvSpPr>
      <xdr:spPr>
        <a:xfrm>
          <a:off x="9372111" y="538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38,099</a:t>
          </a:r>
          <a:endParaRPr kumimoji="1" lang="ja-JP" altLang="en-US" sz="1000" b="1">
            <a:solidFill>
              <a:srgbClr val="FF0000"/>
            </a:solidFill>
            <a:latin typeface="ＭＳ Ｐゴシック"/>
          </a:endParaRPr>
        </a:p>
      </xdr:txBody>
    </xdr:sp>
    <xdr:clientData/>
  </xdr:oneCellAnchor>
  <xdr:twoCellAnchor>
    <xdr:from>
      <xdr:col>12</xdr:col>
      <xdr:colOff>460375</xdr:colOff>
      <xdr:row>32</xdr:row>
      <xdr:rowOff>143231</xdr:rowOff>
    </xdr:from>
    <xdr:to>
      <xdr:col>12</xdr:col>
      <xdr:colOff>561975</xdr:colOff>
      <xdr:row>33</xdr:row>
      <xdr:rowOff>73381</xdr:rowOff>
    </xdr:to>
    <xdr:sp macro="" textlink="">
      <xdr:nvSpPr>
        <xdr:cNvPr id="316" name="円/楕円 315"/>
        <xdr:cNvSpPr/>
      </xdr:nvSpPr>
      <xdr:spPr>
        <a:xfrm>
          <a:off x="8699500" y="562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31</xdr:row>
      <xdr:rowOff>89908</xdr:rowOff>
    </xdr:from>
    <xdr:ext cx="534377" cy="259045"/>
    <xdr:sp macro="" textlink="">
      <xdr:nvSpPr>
        <xdr:cNvPr id="317" name="テキスト ボックス 316"/>
        <xdr:cNvSpPr txBox="1"/>
      </xdr:nvSpPr>
      <xdr:spPr>
        <a:xfrm>
          <a:off x="8483111" y="540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37,574</a:t>
          </a:r>
          <a:endParaRPr kumimoji="1" lang="ja-JP" altLang="en-US" sz="1000" b="1">
            <a:solidFill>
              <a:srgbClr val="FF0000"/>
            </a:solidFill>
            <a:latin typeface="ＭＳ Ｐゴシック"/>
          </a:endParaRPr>
        </a:p>
      </xdr:txBody>
    </xdr:sp>
    <xdr:clientData/>
  </xdr:oneCellAnchor>
  <xdr:twoCellAnchor>
    <xdr:from>
      <xdr:col>11</xdr:col>
      <xdr:colOff>257175</xdr:colOff>
      <xdr:row>33</xdr:row>
      <xdr:rowOff>12167</xdr:rowOff>
    </xdr:from>
    <xdr:to>
      <xdr:col>11</xdr:col>
      <xdr:colOff>358775</xdr:colOff>
      <xdr:row>33</xdr:row>
      <xdr:rowOff>113767</xdr:rowOff>
    </xdr:to>
    <xdr:sp macro="" textlink="">
      <xdr:nvSpPr>
        <xdr:cNvPr id="318" name="円/楕円 317"/>
        <xdr:cNvSpPr/>
      </xdr:nvSpPr>
      <xdr:spPr>
        <a:xfrm>
          <a:off x="7810500" y="567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31</xdr:row>
      <xdr:rowOff>130294</xdr:rowOff>
    </xdr:from>
    <xdr:ext cx="534377" cy="259045"/>
    <xdr:sp macro="" textlink="">
      <xdr:nvSpPr>
        <xdr:cNvPr id="319" name="テキスト ボックス 318"/>
        <xdr:cNvSpPr txBox="1"/>
      </xdr:nvSpPr>
      <xdr:spPr>
        <a:xfrm>
          <a:off x="7594111" y="544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36,514</a:t>
          </a:r>
          <a:endParaRPr kumimoji="1" lang="ja-JP" altLang="en-US" sz="1000" b="1">
            <a:solidFill>
              <a:srgbClr val="FF0000"/>
            </a:solidFill>
            <a:latin typeface="ＭＳ Ｐゴシック"/>
          </a:endParaRPr>
        </a:p>
      </xdr:txBody>
    </xdr:sp>
    <xdr:clientData/>
  </xdr:oneCellAnchor>
  <xdr:twoCellAnchor>
    <xdr:from>
      <xdr:col>10</xdr:col>
      <xdr:colOff>53975</xdr:colOff>
      <xdr:row>32</xdr:row>
      <xdr:rowOff>123418</xdr:rowOff>
    </xdr:from>
    <xdr:to>
      <xdr:col>10</xdr:col>
      <xdr:colOff>155575</xdr:colOff>
      <xdr:row>33</xdr:row>
      <xdr:rowOff>53568</xdr:rowOff>
    </xdr:to>
    <xdr:sp macro="" textlink="">
      <xdr:nvSpPr>
        <xdr:cNvPr id="320" name="円/楕円 319"/>
        <xdr:cNvSpPr/>
      </xdr:nvSpPr>
      <xdr:spPr>
        <a:xfrm>
          <a:off x="6921500" y="560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31</xdr:row>
      <xdr:rowOff>70095</xdr:rowOff>
    </xdr:from>
    <xdr:ext cx="534377" cy="259045"/>
    <xdr:sp macro="" textlink="">
      <xdr:nvSpPr>
        <xdr:cNvPr id="321" name="テキスト ボックス 320"/>
        <xdr:cNvSpPr txBox="1"/>
      </xdr:nvSpPr>
      <xdr:spPr>
        <a:xfrm>
          <a:off x="6705111" y="5385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38,094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48,210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32" name="テキスト ボックス 331"/>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73677</xdr:rowOff>
    </xdr:from>
    <xdr:ext cx="531299" cy="259045"/>
    <xdr:sp macro="" textlink="">
      <xdr:nvSpPr>
        <xdr:cNvPr id="334" name="テキスト ボックス 333"/>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6" name="テキスト ボックス 335"/>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2" name="テキスト ボックス 341"/>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4" name="テキスト ボックス 34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3302</xdr:rowOff>
    </xdr:from>
    <xdr:to>
      <xdr:col>15</xdr:col>
      <xdr:colOff>180340</xdr:colOff>
      <xdr:row>59</xdr:row>
      <xdr:rowOff>36906</xdr:rowOff>
    </xdr:to>
    <xdr:cxnSp macro="">
      <xdr:nvCxnSpPr>
        <xdr:cNvPr id="346" name="直線コネクタ 345"/>
        <xdr:cNvCxnSpPr/>
      </xdr:nvCxnSpPr>
      <xdr:spPr>
        <a:xfrm flipV="1">
          <a:off x="10475595" y="8575802"/>
          <a:ext cx="1270" cy="1576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40733</xdr:rowOff>
    </xdr:from>
    <xdr:ext cx="534377" cy="259045"/>
    <xdr:sp macro="" textlink="">
      <xdr:nvSpPr>
        <xdr:cNvPr id="347" name="普通建設事業費最小値テキスト"/>
        <xdr:cNvSpPr txBox="1"/>
      </xdr:nvSpPr>
      <xdr:spPr>
        <a:xfrm>
          <a:off x="10528300" y="1015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20,396</a:t>
          </a:r>
          <a:endParaRPr kumimoji="1" lang="ja-JP" altLang="en-US" sz="1000" b="1">
            <a:latin typeface="ＭＳ Ｐゴシック"/>
          </a:endParaRPr>
        </a:p>
      </xdr:txBody>
    </xdr:sp>
    <xdr:clientData/>
  </xdr:oneCellAnchor>
  <xdr:twoCellAnchor>
    <xdr:from>
      <xdr:col>15</xdr:col>
      <xdr:colOff>92075</xdr:colOff>
      <xdr:row>59</xdr:row>
      <xdr:rowOff>36906</xdr:rowOff>
    </xdr:from>
    <xdr:to>
      <xdr:col>15</xdr:col>
      <xdr:colOff>269875</xdr:colOff>
      <xdr:row>59</xdr:row>
      <xdr:rowOff>36906</xdr:rowOff>
    </xdr:to>
    <xdr:cxnSp macro="">
      <xdr:nvCxnSpPr>
        <xdr:cNvPr id="348" name="直線コネクタ 347"/>
        <xdr:cNvCxnSpPr/>
      </xdr:nvCxnSpPr>
      <xdr:spPr>
        <a:xfrm>
          <a:off x="10388600" y="10152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121429</xdr:rowOff>
    </xdr:from>
    <xdr:ext cx="599010" cy="259045"/>
    <xdr:sp macro="" textlink="">
      <xdr:nvSpPr>
        <xdr:cNvPr id="349" name="普通建設事業費最大値テキスト"/>
        <xdr:cNvSpPr txBox="1"/>
      </xdr:nvSpPr>
      <xdr:spPr>
        <a:xfrm>
          <a:off x="10528300" y="8351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103,160</a:t>
          </a:r>
          <a:endParaRPr kumimoji="1" lang="ja-JP" altLang="en-US" sz="1000" b="1">
            <a:latin typeface="ＭＳ Ｐゴシック"/>
          </a:endParaRPr>
        </a:p>
      </xdr:txBody>
    </xdr:sp>
    <xdr:clientData/>
  </xdr:oneCellAnchor>
  <xdr:twoCellAnchor>
    <xdr:from>
      <xdr:col>15</xdr:col>
      <xdr:colOff>92075</xdr:colOff>
      <xdr:row>50</xdr:row>
      <xdr:rowOff>3302</xdr:rowOff>
    </xdr:from>
    <xdr:to>
      <xdr:col>15</xdr:col>
      <xdr:colOff>269875</xdr:colOff>
      <xdr:row>50</xdr:row>
      <xdr:rowOff>3302</xdr:rowOff>
    </xdr:to>
    <xdr:cxnSp macro="">
      <xdr:nvCxnSpPr>
        <xdr:cNvPr id="350" name="直線コネクタ 349"/>
        <xdr:cNvCxnSpPr/>
      </xdr:nvCxnSpPr>
      <xdr:spPr>
        <a:xfrm>
          <a:off x="10388600" y="8575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146577</xdr:rowOff>
    </xdr:from>
    <xdr:to>
      <xdr:col>15</xdr:col>
      <xdr:colOff>180975</xdr:colOff>
      <xdr:row>59</xdr:row>
      <xdr:rowOff>36906</xdr:rowOff>
    </xdr:to>
    <xdr:cxnSp macro="">
      <xdr:nvCxnSpPr>
        <xdr:cNvPr id="351" name="直線コネクタ 350"/>
        <xdr:cNvCxnSpPr/>
      </xdr:nvCxnSpPr>
      <xdr:spPr>
        <a:xfrm>
          <a:off x="9639300" y="10090677"/>
          <a:ext cx="838200" cy="61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151916</xdr:rowOff>
    </xdr:from>
    <xdr:ext cx="534377" cy="259045"/>
    <xdr:sp macro="" textlink="">
      <xdr:nvSpPr>
        <xdr:cNvPr id="352" name="普通建設事業費平均値テキスト"/>
        <xdr:cNvSpPr txBox="1"/>
      </xdr:nvSpPr>
      <xdr:spPr>
        <a:xfrm>
          <a:off x="10528300" y="95816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39,893</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129039</xdr:rowOff>
    </xdr:from>
    <xdr:to>
      <xdr:col>15</xdr:col>
      <xdr:colOff>231775</xdr:colOff>
      <xdr:row>57</xdr:row>
      <xdr:rowOff>59189</xdr:rowOff>
    </xdr:to>
    <xdr:sp macro="" textlink="">
      <xdr:nvSpPr>
        <xdr:cNvPr id="353" name="フローチャート : 判断 352"/>
        <xdr:cNvSpPr/>
      </xdr:nvSpPr>
      <xdr:spPr>
        <a:xfrm>
          <a:off x="104267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146577</xdr:rowOff>
    </xdr:from>
    <xdr:to>
      <xdr:col>14</xdr:col>
      <xdr:colOff>28575</xdr:colOff>
      <xdr:row>59</xdr:row>
      <xdr:rowOff>49479</xdr:rowOff>
    </xdr:to>
    <xdr:cxnSp macro="">
      <xdr:nvCxnSpPr>
        <xdr:cNvPr id="354" name="直線コネクタ 353"/>
        <xdr:cNvCxnSpPr/>
      </xdr:nvCxnSpPr>
      <xdr:spPr>
        <a:xfrm flipV="1">
          <a:off x="8750300" y="10090677"/>
          <a:ext cx="889000" cy="74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59716</xdr:rowOff>
    </xdr:from>
    <xdr:to>
      <xdr:col>14</xdr:col>
      <xdr:colOff>79375</xdr:colOff>
      <xdr:row>56</xdr:row>
      <xdr:rowOff>161316</xdr:rowOff>
    </xdr:to>
    <xdr:sp macro="" textlink="">
      <xdr:nvSpPr>
        <xdr:cNvPr id="355" name="フローチャート : 判断 354"/>
        <xdr:cNvSpPr/>
      </xdr:nvSpPr>
      <xdr:spPr>
        <a:xfrm>
          <a:off x="9588500" y="966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6393</xdr:rowOff>
    </xdr:from>
    <xdr:ext cx="534377" cy="259045"/>
    <xdr:sp macro="" textlink="">
      <xdr:nvSpPr>
        <xdr:cNvPr id="356" name="テキスト ボックス 355"/>
        <xdr:cNvSpPr txBox="1"/>
      </xdr:nvSpPr>
      <xdr:spPr>
        <a:xfrm>
          <a:off x="9372111" y="9436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43,532</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49479</xdr:rowOff>
    </xdr:from>
    <xdr:to>
      <xdr:col>12</xdr:col>
      <xdr:colOff>511175</xdr:colOff>
      <xdr:row>59</xdr:row>
      <xdr:rowOff>73349</xdr:rowOff>
    </xdr:to>
    <xdr:cxnSp macro="">
      <xdr:nvCxnSpPr>
        <xdr:cNvPr id="357" name="直線コネクタ 356"/>
        <xdr:cNvCxnSpPr/>
      </xdr:nvCxnSpPr>
      <xdr:spPr>
        <a:xfrm flipV="1">
          <a:off x="7861300" y="10165029"/>
          <a:ext cx="889000" cy="23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29521</xdr:rowOff>
    </xdr:from>
    <xdr:to>
      <xdr:col>12</xdr:col>
      <xdr:colOff>561975</xdr:colOff>
      <xdr:row>56</xdr:row>
      <xdr:rowOff>131121</xdr:rowOff>
    </xdr:to>
    <xdr:sp macro="" textlink="">
      <xdr:nvSpPr>
        <xdr:cNvPr id="358" name="フローチャート : 判断 357"/>
        <xdr:cNvSpPr/>
      </xdr:nvSpPr>
      <xdr:spPr>
        <a:xfrm>
          <a:off x="8699500" y="963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147648</xdr:rowOff>
    </xdr:from>
    <xdr:ext cx="534377" cy="259045"/>
    <xdr:sp macro="" textlink="">
      <xdr:nvSpPr>
        <xdr:cNvPr id="359" name="テキスト ボックス 358"/>
        <xdr:cNvSpPr txBox="1"/>
      </xdr:nvSpPr>
      <xdr:spPr>
        <a:xfrm>
          <a:off x="8483111" y="940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45,117</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147168</xdr:rowOff>
    </xdr:from>
    <xdr:to>
      <xdr:col>11</xdr:col>
      <xdr:colOff>307975</xdr:colOff>
      <xdr:row>59</xdr:row>
      <xdr:rowOff>73349</xdr:rowOff>
    </xdr:to>
    <xdr:cxnSp macro="">
      <xdr:nvCxnSpPr>
        <xdr:cNvPr id="360" name="直線コネクタ 359"/>
        <xdr:cNvCxnSpPr/>
      </xdr:nvCxnSpPr>
      <xdr:spPr>
        <a:xfrm>
          <a:off x="6972300" y="9919818"/>
          <a:ext cx="889000" cy="26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67164</xdr:rowOff>
    </xdr:from>
    <xdr:to>
      <xdr:col>11</xdr:col>
      <xdr:colOff>358775</xdr:colOff>
      <xdr:row>56</xdr:row>
      <xdr:rowOff>168764</xdr:rowOff>
    </xdr:to>
    <xdr:sp macro="" textlink="">
      <xdr:nvSpPr>
        <xdr:cNvPr id="361" name="フローチャート : 判断 360"/>
        <xdr:cNvSpPr/>
      </xdr:nvSpPr>
      <xdr:spPr>
        <a:xfrm>
          <a:off x="7810500" y="966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13841</xdr:rowOff>
    </xdr:from>
    <xdr:ext cx="534377" cy="259045"/>
    <xdr:sp macro="" textlink="">
      <xdr:nvSpPr>
        <xdr:cNvPr id="362" name="テキスト ボックス 361"/>
        <xdr:cNvSpPr txBox="1"/>
      </xdr:nvSpPr>
      <xdr:spPr>
        <a:xfrm>
          <a:off x="7594111" y="9443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43,141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137954</xdr:rowOff>
    </xdr:from>
    <xdr:to>
      <xdr:col>10</xdr:col>
      <xdr:colOff>155575</xdr:colOff>
      <xdr:row>57</xdr:row>
      <xdr:rowOff>68104</xdr:rowOff>
    </xdr:to>
    <xdr:sp macro="" textlink="">
      <xdr:nvSpPr>
        <xdr:cNvPr id="363" name="フローチャート : 判断 362"/>
        <xdr:cNvSpPr/>
      </xdr:nvSpPr>
      <xdr:spPr>
        <a:xfrm>
          <a:off x="6921500" y="97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84631</xdr:rowOff>
    </xdr:from>
    <xdr:ext cx="534377" cy="259045"/>
    <xdr:sp macro="" textlink="">
      <xdr:nvSpPr>
        <xdr:cNvPr id="364" name="テキスト ボックス 363"/>
        <xdr:cNvSpPr txBox="1"/>
      </xdr:nvSpPr>
      <xdr:spPr>
        <a:xfrm>
          <a:off x="6705111" y="951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39,425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157556</xdr:rowOff>
    </xdr:from>
    <xdr:to>
      <xdr:col>15</xdr:col>
      <xdr:colOff>231775</xdr:colOff>
      <xdr:row>59</xdr:row>
      <xdr:rowOff>87706</xdr:rowOff>
    </xdr:to>
    <xdr:sp macro="" textlink="">
      <xdr:nvSpPr>
        <xdr:cNvPr id="370" name="円/楕円 369"/>
        <xdr:cNvSpPr/>
      </xdr:nvSpPr>
      <xdr:spPr>
        <a:xfrm>
          <a:off x="10426700" y="1010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72483</xdr:rowOff>
    </xdr:from>
    <xdr:ext cx="534377" cy="259045"/>
    <xdr:sp macro="" textlink="">
      <xdr:nvSpPr>
        <xdr:cNvPr id="371" name="普通建設事業費該当値テキスト"/>
        <xdr:cNvSpPr txBox="1"/>
      </xdr:nvSpPr>
      <xdr:spPr>
        <a:xfrm>
          <a:off x="10528300" y="1001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20,396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95777</xdr:rowOff>
    </xdr:from>
    <xdr:to>
      <xdr:col>14</xdr:col>
      <xdr:colOff>79375</xdr:colOff>
      <xdr:row>59</xdr:row>
      <xdr:rowOff>25927</xdr:rowOff>
    </xdr:to>
    <xdr:sp macro="" textlink="">
      <xdr:nvSpPr>
        <xdr:cNvPr id="372" name="円/楕円 371"/>
        <xdr:cNvSpPr/>
      </xdr:nvSpPr>
      <xdr:spPr>
        <a:xfrm>
          <a:off x="9588500" y="10039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17054</xdr:rowOff>
    </xdr:from>
    <xdr:ext cx="534377" cy="259045"/>
    <xdr:sp macro="" textlink="">
      <xdr:nvSpPr>
        <xdr:cNvPr id="373" name="テキスト ボックス 372"/>
        <xdr:cNvSpPr txBox="1"/>
      </xdr:nvSpPr>
      <xdr:spPr>
        <a:xfrm>
          <a:off x="9372111" y="1013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23,639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170129</xdr:rowOff>
    </xdr:from>
    <xdr:to>
      <xdr:col>12</xdr:col>
      <xdr:colOff>561975</xdr:colOff>
      <xdr:row>59</xdr:row>
      <xdr:rowOff>100279</xdr:rowOff>
    </xdr:to>
    <xdr:sp macro="" textlink="">
      <xdr:nvSpPr>
        <xdr:cNvPr id="374" name="円/楕円 373"/>
        <xdr:cNvSpPr/>
      </xdr:nvSpPr>
      <xdr:spPr>
        <a:xfrm>
          <a:off x="8699500" y="1011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91406</xdr:rowOff>
    </xdr:from>
    <xdr:ext cx="534377" cy="259045"/>
    <xdr:sp macro="" textlink="">
      <xdr:nvSpPr>
        <xdr:cNvPr id="375" name="テキスト ボックス 374"/>
        <xdr:cNvSpPr txBox="1"/>
      </xdr:nvSpPr>
      <xdr:spPr>
        <a:xfrm>
          <a:off x="8483111" y="10206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19,736</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22549</xdr:rowOff>
    </xdr:from>
    <xdr:to>
      <xdr:col>11</xdr:col>
      <xdr:colOff>358775</xdr:colOff>
      <xdr:row>59</xdr:row>
      <xdr:rowOff>124149</xdr:rowOff>
    </xdr:to>
    <xdr:sp macro="" textlink="">
      <xdr:nvSpPr>
        <xdr:cNvPr id="376" name="円/楕円 375"/>
        <xdr:cNvSpPr/>
      </xdr:nvSpPr>
      <xdr:spPr>
        <a:xfrm>
          <a:off x="7810500" y="10138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115276</xdr:rowOff>
    </xdr:from>
    <xdr:ext cx="534377" cy="259045"/>
    <xdr:sp macro="" textlink="">
      <xdr:nvSpPr>
        <xdr:cNvPr id="377" name="テキスト ボックス 376"/>
        <xdr:cNvSpPr txBox="1"/>
      </xdr:nvSpPr>
      <xdr:spPr>
        <a:xfrm>
          <a:off x="7594111" y="1023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18,483</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96368</xdr:rowOff>
    </xdr:from>
    <xdr:to>
      <xdr:col>10</xdr:col>
      <xdr:colOff>155575</xdr:colOff>
      <xdr:row>58</xdr:row>
      <xdr:rowOff>26518</xdr:rowOff>
    </xdr:to>
    <xdr:sp macro="" textlink="">
      <xdr:nvSpPr>
        <xdr:cNvPr id="378" name="円/楕円 377"/>
        <xdr:cNvSpPr/>
      </xdr:nvSpPr>
      <xdr:spPr>
        <a:xfrm>
          <a:off x="6921500" y="986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17645</xdr:rowOff>
    </xdr:from>
    <xdr:ext cx="534377" cy="259045"/>
    <xdr:sp macro="" textlink="">
      <xdr:nvSpPr>
        <xdr:cNvPr id="379" name="テキスト ボックス 378"/>
        <xdr:cNvSpPr txBox="1"/>
      </xdr:nvSpPr>
      <xdr:spPr>
        <a:xfrm>
          <a:off x="6705111" y="9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32,608</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6,699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84493</xdr:rowOff>
    </xdr:from>
    <xdr:to>
      <xdr:col>15</xdr:col>
      <xdr:colOff>180340</xdr:colOff>
      <xdr:row>79</xdr:row>
      <xdr:rowOff>34620</xdr:rowOff>
    </xdr:to>
    <xdr:cxnSp macro="">
      <xdr:nvCxnSpPr>
        <xdr:cNvPr id="403" name="直線コネクタ 402"/>
        <xdr:cNvCxnSpPr/>
      </xdr:nvCxnSpPr>
      <xdr:spPr>
        <a:xfrm flipV="1">
          <a:off x="10475595" y="12257443"/>
          <a:ext cx="1270" cy="1321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38447</xdr:rowOff>
    </xdr:from>
    <xdr:ext cx="378565" cy="259045"/>
    <xdr:sp macro="" textlink="">
      <xdr:nvSpPr>
        <xdr:cNvPr id="404" name="普通建設事業費 （ うち新規整備　）最小値テキスト"/>
        <xdr:cNvSpPr txBox="1"/>
      </xdr:nvSpPr>
      <xdr:spPr>
        <a:xfrm>
          <a:off x="10528300" y="1358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a:t>
          </a:r>
          <a:endParaRPr kumimoji="1" lang="ja-JP" altLang="en-US" sz="1000" b="1">
            <a:latin typeface="ＭＳ Ｐゴシック"/>
          </a:endParaRPr>
        </a:p>
      </xdr:txBody>
    </xdr:sp>
    <xdr:clientData/>
  </xdr:oneCellAnchor>
  <xdr:twoCellAnchor>
    <xdr:from>
      <xdr:col>15</xdr:col>
      <xdr:colOff>92075</xdr:colOff>
      <xdr:row>79</xdr:row>
      <xdr:rowOff>34620</xdr:rowOff>
    </xdr:from>
    <xdr:to>
      <xdr:col>15</xdr:col>
      <xdr:colOff>269875</xdr:colOff>
      <xdr:row>79</xdr:row>
      <xdr:rowOff>34620</xdr:rowOff>
    </xdr:to>
    <xdr:cxnSp macro="">
      <xdr:nvCxnSpPr>
        <xdr:cNvPr id="405" name="直線コネクタ 404"/>
        <xdr:cNvCxnSpPr/>
      </xdr:nvCxnSpPr>
      <xdr:spPr>
        <a:xfrm>
          <a:off x="10388600" y="1357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31170</xdr:rowOff>
    </xdr:from>
    <xdr:ext cx="534377" cy="259045"/>
    <xdr:sp macro="" textlink="">
      <xdr:nvSpPr>
        <xdr:cNvPr id="406" name="普通建設事業費 （ うち新規整備　）最大値テキスト"/>
        <xdr:cNvSpPr txBox="1"/>
      </xdr:nvSpPr>
      <xdr:spPr>
        <a:xfrm>
          <a:off x="10528300" y="12032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34,949</a:t>
          </a:r>
          <a:endParaRPr kumimoji="1" lang="ja-JP" altLang="en-US" sz="1000" b="1">
            <a:latin typeface="ＭＳ Ｐゴシック"/>
          </a:endParaRPr>
        </a:p>
      </xdr:txBody>
    </xdr:sp>
    <xdr:clientData/>
  </xdr:oneCellAnchor>
  <xdr:twoCellAnchor>
    <xdr:from>
      <xdr:col>15</xdr:col>
      <xdr:colOff>92075</xdr:colOff>
      <xdr:row>71</xdr:row>
      <xdr:rowOff>84493</xdr:rowOff>
    </xdr:from>
    <xdr:to>
      <xdr:col>15</xdr:col>
      <xdr:colOff>269875</xdr:colOff>
      <xdr:row>71</xdr:row>
      <xdr:rowOff>84493</xdr:rowOff>
    </xdr:to>
    <xdr:cxnSp macro="">
      <xdr:nvCxnSpPr>
        <xdr:cNvPr id="407" name="直線コネクタ 406"/>
        <xdr:cNvCxnSpPr/>
      </xdr:nvCxnSpPr>
      <xdr:spPr>
        <a:xfrm>
          <a:off x="10388600" y="12257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141300</xdr:rowOff>
    </xdr:from>
    <xdr:to>
      <xdr:col>15</xdr:col>
      <xdr:colOff>180975</xdr:colOff>
      <xdr:row>78</xdr:row>
      <xdr:rowOff>105639</xdr:rowOff>
    </xdr:to>
    <xdr:cxnSp macro="">
      <xdr:nvCxnSpPr>
        <xdr:cNvPr id="408" name="直線コネクタ 407"/>
        <xdr:cNvCxnSpPr/>
      </xdr:nvCxnSpPr>
      <xdr:spPr>
        <a:xfrm>
          <a:off x="9639300" y="13342950"/>
          <a:ext cx="838200" cy="13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166451</xdr:rowOff>
    </xdr:from>
    <xdr:ext cx="469744" cy="259045"/>
    <xdr:sp macro="" textlink="">
      <xdr:nvSpPr>
        <xdr:cNvPr id="409" name="普通建設事業費 （ うち新規整備　）平均値テキスト"/>
        <xdr:cNvSpPr txBox="1"/>
      </xdr:nvSpPr>
      <xdr:spPr>
        <a:xfrm>
          <a:off x="10528300" y="13025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9,565</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143574</xdr:rowOff>
    </xdr:from>
    <xdr:to>
      <xdr:col>15</xdr:col>
      <xdr:colOff>231775</xdr:colOff>
      <xdr:row>77</xdr:row>
      <xdr:rowOff>73724</xdr:rowOff>
    </xdr:to>
    <xdr:sp macro="" textlink="">
      <xdr:nvSpPr>
        <xdr:cNvPr id="410" name="フローチャート : 判断 409"/>
        <xdr:cNvSpPr/>
      </xdr:nvSpPr>
      <xdr:spPr>
        <a:xfrm>
          <a:off x="10426700" y="1317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141300</xdr:rowOff>
    </xdr:from>
    <xdr:to>
      <xdr:col>14</xdr:col>
      <xdr:colOff>28575</xdr:colOff>
      <xdr:row>78</xdr:row>
      <xdr:rowOff>117678</xdr:rowOff>
    </xdr:to>
    <xdr:cxnSp macro="">
      <xdr:nvCxnSpPr>
        <xdr:cNvPr id="411" name="直線コネクタ 410"/>
        <xdr:cNvCxnSpPr/>
      </xdr:nvCxnSpPr>
      <xdr:spPr>
        <a:xfrm flipV="1">
          <a:off x="8750300" y="13342950"/>
          <a:ext cx="889000" cy="147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30265</xdr:rowOff>
    </xdr:from>
    <xdr:to>
      <xdr:col>14</xdr:col>
      <xdr:colOff>79375</xdr:colOff>
      <xdr:row>76</xdr:row>
      <xdr:rowOff>131865</xdr:rowOff>
    </xdr:to>
    <xdr:sp macro="" textlink="">
      <xdr:nvSpPr>
        <xdr:cNvPr id="412" name="フローチャート : 判断 411"/>
        <xdr:cNvSpPr/>
      </xdr:nvSpPr>
      <xdr:spPr>
        <a:xfrm>
          <a:off x="9588500" y="130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74</xdr:row>
      <xdr:rowOff>148391</xdr:rowOff>
    </xdr:from>
    <xdr:ext cx="534377" cy="259045"/>
    <xdr:sp macro="" textlink="">
      <xdr:nvSpPr>
        <xdr:cNvPr id="413" name="テキスト ボックス 412"/>
        <xdr:cNvSpPr txBox="1"/>
      </xdr:nvSpPr>
      <xdr:spPr>
        <a:xfrm>
          <a:off x="9372111" y="1283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12,539</a:t>
          </a:r>
          <a:endParaRPr kumimoji="1" lang="ja-JP" altLang="en-US" sz="1000" b="1">
            <a:solidFill>
              <a:srgbClr val="000080"/>
            </a:solidFill>
            <a:latin typeface="ＭＳ Ｐゴシック"/>
          </a:endParaRPr>
        </a:p>
      </xdr:txBody>
    </xdr:sp>
    <xdr:clientData/>
  </xdr:oneCellAnchor>
  <xdr:twoCellAnchor>
    <xdr:from>
      <xdr:col>12</xdr:col>
      <xdr:colOff>460375</xdr:colOff>
      <xdr:row>75</xdr:row>
      <xdr:rowOff>75794</xdr:rowOff>
    </xdr:from>
    <xdr:to>
      <xdr:col>12</xdr:col>
      <xdr:colOff>561975</xdr:colOff>
      <xdr:row>76</xdr:row>
      <xdr:rowOff>5944</xdr:rowOff>
    </xdr:to>
    <xdr:sp macro="" textlink="">
      <xdr:nvSpPr>
        <xdr:cNvPr id="414" name="フローチャート : 判断 413"/>
        <xdr:cNvSpPr/>
      </xdr:nvSpPr>
      <xdr:spPr>
        <a:xfrm>
          <a:off x="8699500" y="1293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74</xdr:row>
      <xdr:rowOff>22471</xdr:rowOff>
    </xdr:from>
    <xdr:ext cx="534377" cy="259045"/>
    <xdr:sp macro="" textlink="">
      <xdr:nvSpPr>
        <xdr:cNvPr id="415" name="テキスト ボックス 414"/>
        <xdr:cNvSpPr txBox="1"/>
      </xdr:nvSpPr>
      <xdr:spPr>
        <a:xfrm>
          <a:off x="8483111" y="12709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15,844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54839</xdr:rowOff>
    </xdr:from>
    <xdr:to>
      <xdr:col>15</xdr:col>
      <xdr:colOff>231775</xdr:colOff>
      <xdr:row>78</xdr:row>
      <xdr:rowOff>156439</xdr:rowOff>
    </xdr:to>
    <xdr:sp macro="" textlink="">
      <xdr:nvSpPr>
        <xdr:cNvPr id="421" name="円/楕円 420"/>
        <xdr:cNvSpPr/>
      </xdr:nvSpPr>
      <xdr:spPr>
        <a:xfrm>
          <a:off x="10426700" y="13427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141216</xdr:rowOff>
    </xdr:from>
    <xdr:ext cx="469744" cy="259045"/>
    <xdr:sp macro="" textlink="">
      <xdr:nvSpPr>
        <xdr:cNvPr id="422" name="普通建設事業費 （ うち新規整備　）該当値テキスト"/>
        <xdr:cNvSpPr txBox="1"/>
      </xdr:nvSpPr>
      <xdr:spPr>
        <a:xfrm>
          <a:off x="10528300" y="1334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2,894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90500</xdr:rowOff>
    </xdr:from>
    <xdr:to>
      <xdr:col>14</xdr:col>
      <xdr:colOff>79375</xdr:colOff>
      <xdr:row>78</xdr:row>
      <xdr:rowOff>20650</xdr:rowOff>
    </xdr:to>
    <xdr:sp macro="" textlink="">
      <xdr:nvSpPr>
        <xdr:cNvPr id="423" name="円/楕円 422"/>
        <xdr:cNvSpPr/>
      </xdr:nvSpPr>
      <xdr:spPr>
        <a:xfrm>
          <a:off x="9588500" y="132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11777</xdr:rowOff>
    </xdr:from>
    <xdr:ext cx="469744" cy="259045"/>
    <xdr:sp macro="" textlink="">
      <xdr:nvSpPr>
        <xdr:cNvPr id="424" name="テキスト ボックス 423"/>
        <xdr:cNvSpPr txBox="1"/>
      </xdr:nvSpPr>
      <xdr:spPr>
        <a:xfrm>
          <a:off x="9404427" y="1338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6,458</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66878</xdr:rowOff>
    </xdr:from>
    <xdr:to>
      <xdr:col>12</xdr:col>
      <xdr:colOff>561975</xdr:colOff>
      <xdr:row>78</xdr:row>
      <xdr:rowOff>168478</xdr:rowOff>
    </xdr:to>
    <xdr:sp macro="" textlink="">
      <xdr:nvSpPr>
        <xdr:cNvPr id="425" name="円/楕円 424"/>
        <xdr:cNvSpPr/>
      </xdr:nvSpPr>
      <xdr:spPr>
        <a:xfrm>
          <a:off x="8699500" y="1343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159605</xdr:rowOff>
    </xdr:from>
    <xdr:ext cx="469744" cy="259045"/>
    <xdr:sp macro="" textlink="">
      <xdr:nvSpPr>
        <xdr:cNvPr id="426" name="テキスト ボックス 425"/>
        <xdr:cNvSpPr txBox="1"/>
      </xdr:nvSpPr>
      <xdr:spPr>
        <a:xfrm>
          <a:off x="8515427" y="13532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23,343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37" name="直線コネクタ 43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8" name="テキスト ボックス 43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9" name="直線コネクタ 43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40" name="テキスト ボックス 43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1" name="直線コネクタ 44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2" name="テキスト ボックス 44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43" name="直線コネクタ 44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44" name="テキスト ボックス 44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45" name="直線コネクタ 44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46" name="テキスト ボックス 445"/>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144748</xdr:rowOff>
    </xdr:from>
    <xdr:to>
      <xdr:col>15</xdr:col>
      <xdr:colOff>180340</xdr:colOff>
      <xdr:row>98</xdr:row>
      <xdr:rowOff>107410</xdr:rowOff>
    </xdr:to>
    <xdr:cxnSp macro="">
      <xdr:nvCxnSpPr>
        <xdr:cNvPr id="450" name="直線コネクタ 449"/>
        <xdr:cNvCxnSpPr/>
      </xdr:nvCxnSpPr>
      <xdr:spPr>
        <a:xfrm flipV="1">
          <a:off x="10475595" y="15746698"/>
          <a:ext cx="1270" cy="1162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111237</xdr:rowOff>
    </xdr:from>
    <xdr:ext cx="469744" cy="259045"/>
    <xdr:sp macro="" textlink="">
      <xdr:nvSpPr>
        <xdr:cNvPr id="451" name="普通建設事業費 （ うち更新整備　）最小値テキスト"/>
        <xdr:cNvSpPr txBox="1"/>
      </xdr:nvSpPr>
      <xdr:spPr>
        <a:xfrm>
          <a:off x="10528300" y="1691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5,695</a:t>
          </a:r>
          <a:endParaRPr kumimoji="1" lang="ja-JP" altLang="en-US" sz="1000" b="1">
            <a:latin typeface="ＭＳ Ｐゴシック"/>
          </a:endParaRPr>
        </a:p>
      </xdr:txBody>
    </xdr:sp>
    <xdr:clientData/>
  </xdr:oneCellAnchor>
  <xdr:twoCellAnchor>
    <xdr:from>
      <xdr:col>15</xdr:col>
      <xdr:colOff>92075</xdr:colOff>
      <xdr:row>98</xdr:row>
      <xdr:rowOff>107410</xdr:rowOff>
    </xdr:from>
    <xdr:to>
      <xdr:col>15</xdr:col>
      <xdr:colOff>269875</xdr:colOff>
      <xdr:row>98</xdr:row>
      <xdr:rowOff>107410</xdr:rowOff>
    </xdr:to>
    <xdr:cxnSp macro="">
      <xdr:nvCxnSpPr>
        <xdr:cNvPr id="452" name="直線コネクタ 451"/>
        <xdr:cNvCxnSpPr/>
      </xdr:nvCxnSpPr>
      <xdr:spPr>
        <a:xfrm>
          <a:off x="10388600" y="16909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91425</xdr:rowOff>
    </xdr:from>
    <xdr:ext cx="534377" cy="259045"/>
    <xdr:sp macro="" textlink="">
      <xdr:nvSpPr>
        <xdr:cNvPr id="453" name="普通建設事業費 （ うち更新整備　）最大値テキスト"/>
        <xdr:cNvSpPr txBox="1"/>
      </xdr:nvSpPr>
      <xdr:spPr>
        <a:xfrm>
          <a:off x="10528300" y="1552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66,735</a:t>
          </a:r>
          <a:endParaRPr kumimoji="1" lang="ja-JP" altLang="en-US" sz="1000" b="1">
            <a:latin typeface="ＭＳ Ｐゴシック"/>
          </a:endParaRPr>
        </a:p>
      </xdr:txBody>
    </xdr:sp>
    <xdr:clientData/>
  </xdr:oneCellAnchor>
  <xdr:twoCellAnchor>
    <xdr:from>
      <xdr:col>15</xdr:col>
      <xdr:colOff>92075</xdr:colOff>
      <xdr:row>91</xdr:row>
      <xdr:rowOff>144748</xdr:rowOff>
    </xdr:from>
    <xdr:to>
      <xdr:col>15</xdr:col>
      <xdr:colOff>269875</xdr:colOff>
      <xdr:row>91</xdr:row>
      <xdr:rowOff>144748</xdr:rowOff>
    </xdr:to>
    <xdr:cxnSp macro="">
      <xdr:nvCxnSpPr>
        <xdr:cNvPr id="454" name="直線コネクタ 453"/>
        <xdr:cNvCxnSpPr/>
      </xdr:nvCxnSpPr>
      <xdr:spPr>
        <a:xfrm>
          <a:off x="10388600" y="1574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37612</xdr:rowOff>
    </xdr:from>
    <xdr:to>
      <xdr:col>15</xdr:col>
      <xdr:colOff>180975</xdr:colOff>
      <xdr:row>98</xdr:row>
      <xdr:rowOff>130690</xdr:rowOff>
    </xdr:to>
    <xdr:cxnSp macro="">
      <xdr:nvCxnSpPr>
        <xdr:cNvPr id="455" name="直線コネクタ 454"/>
        <xdr:cNvCxnSpPr/>
      </xdr:nvCxnSpPr>
      <xdr:spPr>
        <a:xfrm flipV="1">
          <a:off x="9639300" y="16839712"/>
          <a:ext cx="838200" cy="9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130903</xdr:rowOff>
    </xdr:from>
    <xdr:ext cx="534377" cy="259045"/>
    <xdr:sp macro="" textlink="">
      <xdr:nvSpPr>
        <xdr:cNvPr id="456" name="普通建設事業費 （ うち更新整備　）平均値テキスト"/>
        <xdr:cNvSpPr txBox="1"/>
      </xdr:nvSpPr>
      <xdr:spPr>
        <a:xfrm>
          <a:off x="10528300" y="1641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20,996</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108026</xdr:rowOff>
    </xdr:from>
    <xdr:to>
      <xdr:col>15</xdr:col>
      <xdr:colOff>231775</xdr:colOff>
      <xdr:row>97</xdr:row>
      <xdr:rowOff>38176</xdr:rowOff>
    </xdr:to>
    <xdr:sp macro="" textlink="">
      <xdr:nvSpPr>
        <xdr:cNvPr id="457" name="フローチャート : 判断 456"/>
        <xdr:cNvSpPr/>
      </xdr:nvSpPr>
      <xdr:spPr>
        <a:xfrm>
          <a:off x="10426700" y="1656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126746</xdr:rowOff>
    </xdr:from>
    <xdr:to>
      <xdr:col>14</xdr:col>
      <xdr:colOff>28575</xdr:colOff>
      <xdr:row>98</xdr:row>
      <xdr:rowOff>130690</xdr:rowOff>
    </xdr:to>
    <xdr:cxnSp macro="">
      <xdr:nvCxnSpPr>
        <xdr:cNvPr id="458" name="直線コネクタ 457"/>
        <xdr:cNvCxnSpPr/>
      </xdr:nvCxnSpPr>
      <xdr:spPr>
        <a:xfrm>
          <a:off x="8750300" y="16757396"/>
          <a:ext cx="889000" cy="17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15615</xdr:rowOff>
    </xdr:from>
    <xdr:to>
      <xdr:col>14</xdr:col>
      <xdr:colOff>79375</xdr:colOff>
      <xdr:row>97</xdr:row>
      <xdr:rowOff>117215</xdr:rowOff>
    </xdr:to>
    <xdr:sp macro="" textlink="">
      <xdr:nvSpPr>
        <xdr:cNvPr id="459" name="フローチャート : 判断 458"/>
        <xdr:cNvSpPr/>
      </xdr:nvSpPr>
      <xdr:spPr>
        <a:xfrm>
          <a:off x="9588500" y="1664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133742</xdr:rowOff>
    </xdr:from>
    <xdr:ext cx="534377" cy="259045"/>
    <xdr:sp macro="" textlink="">
      <xdr:nvSpPr>
        <xdr:cNvPr id="460" name="テキスト ボックス 459"/>
        <xdr:cNvSpPr txBox="1"/>
      </xdr:nvSpPr>
      <xdr:spPr>
        <a:xfrm>
          <a:off x="9372111" y="1642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139706</xdr:rowOff>
    </xdr:from>
    <xdr:to>
      <xdr:col>12</xdr:col>
      <xdr:colOff>561975</xdr:colOff>
      <xdr:row>97</xdr:row>
      <xdr:rowOff>69856</xdr:rowOff>
    </xdr:to>
    <xdr:sp macro="" textlink="">
      <xdr:nvSpPr>
        <xdr:cNvPr id="461" name="フローチャート : 判断 460"/>
        <xdr:cNvSpPr/>
      </xdr:nvSpPr>
      <xdr:spPr>
        <a:xfrm>
          <a:off x="8699500" y="1659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86383</xdr:rowOff>
    </xdr:from>
    <xdr:ext cx="534377" cy="259045"/>
    <xdr:sp macro="" textlink="">
      <xdr:nvSpPr>
        <xdr:cNvPr id="462" name="テキスト ボックス 461"/>
        <xdr:cNvSpPr txBox="1"/>
      </xdr:nvSpPr>
      <xdr:spPr>
        <a:xfrm>
          <a:off x="8483111" y="16374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19,333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158262</xdr:rowOff>
    </xdr:from>
    <xdr:to>
      <xdr:col>15</xdr:col>
      <xdr:colOff>231775</xdr:colOff>
      <xdr:row>98</xdr:row>
      <xdr:rowOff>88412</xdr:rowOff>
    </xdr:to>
    <xdr:sp macro="" textlink="">
      <xdr:nvSpPr>
        <xdr:cNvPr id="468" name="円/楕円 467"/>
        <xdr:cNvSpPr/>
      </xdr:nvSpPr>
      <xdr:spPr>
        <a:xfrm>
          <a:off x="10426700" y="16788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73189</xdr:rowOff>
    </xdr:from>
    <xdr:ext cx="469744" cy="259045"/>
    <xdr:sp macro="" textlink="">
      <xdr:nvSpPr>
        <xdr:cNvPr id="469" name="普通建設事業費 （ うち更新整備　）該当値テキスト"/>
        <xdr:cNvSpPr txBox="1"/>
      </xdr:nvSpPr>
      <xdr:spPr>
        <a:xfrm>
          <a:off x="10528300" y="1670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9,359</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79890</xdr:rowOff>
    </xdr:from>
    <xdr:to>
      <xdr:col>14</xdr:col>
      <xdr:colOff>79375</xdr:colOff>
      <xdr:row>99</xdr:row>
      <xdr:rowOff>10040</xdr:rowOff>
    </xdr:to>
    <xdr:sp macro="" textlink="">
      <xdr:nvSpPr>
        <xdr:cNvPr id="470" name="円/楕円 469"/>
        <xdr:cNvSpPr/>
      </xdr:nvSpPr>
      <xdr:spPr>
        <a:xfrm>
          <a:off x="9588500" y="168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99</xdr:row>
      <xdr:rowOff>1167</xdr:rowOff>
    </xdr:from>
    <xdr:ext cx="469744" cy="259045"/>
    <xdr:sp macro="" textlink="">
      <xdr:nvSpPr>
        <xdr:cNvPr id="471" name="テキスト ボックス 470"/>
        <xdr:cNvSpPr txBox="1"/>
      </xdr:nvSpPr>
      <xdr:spPr>
        <a:xfrm>
          <a:off x="9404427" y="1697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75946</xdr:rowOff>
    </xdr:from>
    <xdr:to>
      <xdr:col>12</xdr:col>
      <xdr:colOff>561975</xdr:colOff>
      <xdr:row>98</xdr:row>
      <xdr:rowOff>6096</xdr:rowOff>
    </xdr:to>
    <xdr:sp macro="" textlink="">
      <xdr:nvSpPr>
        <xdr:cNvPr id="472" name="円/楕円 471"/>
        <xdr:cNvSpPr/>
      </xdr:nvSpPr>
      <xdr:spPr>
        <a:xfrm>
          <a:off x="8699500" y="1670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168673</xdr:rowOff>
    </xdr:from>
    <xdr:ext cx="534377" cy="259045"/>
    <xdr:sp macro="" textlink="">
      <xdr:nvSpPr>
        <xdr:cNvPr id="473" name="テキスト ボックス 472"/>
        <xdr:cNvSpPr txBox="1"/>
      </xdr:nvSpPr>
      <xdr:spPr>
        <a:xfrm>
          <a:off x="8483111" y="1679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13,680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4" name="正方形/長方形 47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5" name="正方形/長方形 47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6" name="正方形/長方形 47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7" name="正方形/長方形 47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8" name="正方形/長方形 47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9" name="正方形/長方形 47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0" name="正方形/長方形 47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84" name="直線コネクタ 48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85" name="テキスト ボックス 48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86" name="直線コネクタ 48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87" name="テキスト ボックス 486"/>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88" name="直線コネクタ 48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89" name="テキスト ボックス 488"/>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0" name="直線コネクタ 48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1" name="テキスト ボックス 490"/>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92" name="直線コネクタ 49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493" name="テキスト ボックス 492"/>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94" name="直線コネクタ 49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38299</xdr:rowOff>
    </xdr:from>
    <xdr:ext cx="531299" cy="259045"/>
    <xdr:sp macro="" textlink="">
      <xdr:nvSpPr>
        <xdr:cNvPr id="495" name="テキスト ボックス 494"/>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7" name="テキスト ボックス 49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2213</xdr:rowOff>
    </xdr:from>
    <xdr:to>
      <xdr:col>23</xdr:col>
      <xdr:colOff>516889</xdr:colOff>
      <xdr:row>39</xdr:row>
      <xdr:rowOff>98878</xdr:rowOff>
    </xdr:to>
    <xdr:cxnSp macro="">
      <xdr:nvCxnSpPr>
        <xdr:cNvPr id="499" name="直線コネクタ 498"/>
        <xdr:cNvCxnSpPr/>
      </xdr:nvCxnSpPr>
      <xdr:spPr>
        <a:xfrm flipV="1">
          <a:off x="16317595" y="5317163"/>
          <a:ext cx="1269" cy="146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00"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01" name="直線コネクタ 50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120340</xdr:rowOff>
    </xdr:from>
    <xdr:ext cx="534377" cy="259045"/>
    <xdr:sp macro="" textlink="">
      <xdr:nvSpPr>
        <xdr:cNvPr id="502" name="災害復旧事業費最大値テキスト"/>
        <xdr:cNvSpPr txBox="1"/>
      </xdr:nvSpPr>
      <xdr:spPr>
        <a:xfrm>
          <a:off x="16370300" y="509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31</xdr:row>
      <xdr:rowOff>2213</xdr:rowOff>
    </xdr:from>
    <xdr:to>
      <xdr:col>23</xdr:col>
      <xdr:colOff>606425</xdr:colOff>
      <xdr:row>31</xdr:row>
      <xdr:rowOff>2213</xdr:rowOff>
    </xdr:to>
    <xdr:cxnSp macro="">
      <xdr:nvCxnSpPr>
        <xdr:cNvPr id="503" name="直線コネクタ 502"/>
        <xdr:cNvCxnSpPr/>
      </xdr:nvCxnSpPr>
      <xdr:spPr>
        <a:xfrm>
          <a:off x="16230600" y="5317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94698</xdr:rowOff>
    </xdr:from>
    <xdr:to>
      <xdr:col>23</xdr:col>
      <xdr:colOff>517525</xdr:colOff>
      <xdr:row>39</xdr:row>
      <xdr:rowOff>97115</xdr:rowOff>
    </xdr:to>
    <xdr:cxnSp macro="">
      <xdr:nvCxnSpPr>
        <xdr:cNvPr id="504" name="直線コネクタ 503"/>
        <xdr:cNvCxnSpPr/>
      </xdr:nvCxnSpPr>
      <xdr:spPr>
        <a:xfrm flipV="1">
          <a:off x="15481300" y="6781248"/>
          <a:ext cx="8382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147961</xdr:rowOff>
    </xdr:from>
    <xdr:ext cx="469744" cy="259045"/>
    <xdr:sp macro="" textlink="">
      <xdr:nvSpPr>
        <xdr:cNvPr id="505" name="災害復旧事業費平均値テキスト"/>
        <xdr:cNvSpPr txBox="1"/>
      </xdr:nvSpPr>
      <xdr:spPr>
        <a:xfrm>
          <a:off x="16370300" y="6491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125084</xdr:rowOff>
    </xdr:from>
    <xdr:to>
      <xdr:col>23</xdr:col>
      <xdr:colOff>568325</xdr:colOff>
      <xdr:row>39</xdr:row>
      <xdr:rowOff>55234</xdr:rowOff>
    </xdr:to>
    <xdr:sp macro="" textlink="">
      <xdr:nvSpPr>
        <xdr:cNvPr id="506" name="フローチャート : 判断 505"/>
        <xdr:cNvSpPr/>
      </xdr:nvSpPr>
      <xdr:spPr>
        <a:xfrm>
          <a:off x="16268700" y="664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96560</xdr:rowOff>
    </xdr:from>
    <xdr:to>
      <xdr:col>22</xdr:col>
      <xdr:colOff>365125</xdr:colOff>
      <xdr:row>39</xdr:row>
      <xdr:rowOff>97115</xdr:rowOff>
    </xdr:to>
    <xdr:cxnSp macro="">
      <xdr:nvCxnSpPr>
        <xdr:cNvPr id="507" name="直線コネクタ 506"/>
        <xdr:cNvCxnSpPr/>
      </xdr:nvCxnSpPr>
      <xdr:spPr>
        <a:xfrm>
          <a:off x="14592300" y="6783110"/>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38445</xdr:rowOff>
    </xdr:from>
    <xdr:to>
      <xdr:col>22</xdr:col>
      <xdr:colOff>415925</xdr:colOff>
      <xdr:row>39</xdr:row>
      <xdr:rowOff>140045</xdr:rowOff>
    </xdr:to>
    <xdr:sp macro="" textlink="">
      <xdr:nvSpPr>
        <xdr:cNvPr id="508" name="フローチャート : 判断 507"/>
        <xdr:cNvSpPr/>
      </xdr:nvSpPr>
      <xdr:spPr>
        <a:xfrm>
          <a:off x="15430500" y="672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156572</xdr:rowOff>
    </xdr:from>
    <xdr:ext cx="378565" cy="259045"/>
    <xdr:sp macro="" textlink="">
      <xdr:nvSpPr>
        <xdr:cNvPr id="509" name="テキスト ボックス 508"/>
        <xdr:cNvSpPr txBox="1"/>
      </xdr:nvSpPr>
      <xdr:spPr>
        <a:xfrm>
          <a:off x="15292017" y="6500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96527</xdr:rowOff>
    </xdr:from>
    <xdr:to>
      <xdr:col>21</xdr:col>
      <xdr:colOff>161925</xdr:colOff>
      <xdr:row>39</xdr:row>
      <xdr:rowOff>96560</xdr:rowOff>
    </xdr:to>
    <xdr:cxnSp macro="">
      <xdr:nvCxnSpPr>
        <xdr:cNvPr id="510" name="直線コネクタ 509"/>
        <xdr:cNvCxnSpPr/>
      </xdr:nvCxnSpPr>
      <xdr:spPr>
        <a:xfrm>
          <a:off x="13703300" y="678307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158525</xdr:rowOff>
    </xdr:from>
    <xdr:to>
      <xdr:col>21</xdr:col>
      <xdr:colOff>212725</xdr:colOff>
      <xdr:row>39</xdr:row>
      <xdr:rowOff>88675</xdr:rowOff>
    </xdr:to>
    <xdr:sp macro="" textlink="">
      <xdr:nvSpPr>
        <xdr:cNvPr id="511" name="フローチャート : 判断 510"/>
        <xdr:cNvSpPr/>
      </xdr:nvSpPr>
      <xdr:spPr>
        <a:xfrm>
          <a:off x="14541500" y="667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105202</xdr:rowOff>
    </xdr:from>
    <xdr:ext cx="469744" cy="259045"/>
    <xdr:sp macro="" textlink="">
      <xdr:nvSpPr>
        <xdr:cNvPr id="512" name="テキスト ボックス 511"/>
        <xdr:cNvSpPr txBox="1"/>
      </xdr:nvSpPr>
      <xdr:spPr>
        <a:xfrm>
          <a:off x="14357427" y="644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96527</xdr:rowOff>
    </xdr:from>
    <xdr:to>
      <xdr:col>19</xdr:col>
      <xdr:colOff>644525</xdr:colOff>
      <xdr:row>39</xdr:row>
      <xdr:rowOff>98520</xdr:rowOff>
    </xdr:to>
    <xdr:cxnSp macro="">
      <xdr:nvCxnSpPr>
        <xdr:cNvPr id="513" name="直線コネクタ 512"/>
        <xdr:cNvCxnSpPr/>
      </xdr:nvCxnSpPr>
      <xdr:spPr>
        <a:xfrm flipV="1">
          <a:off x="12814300" y="6783077"/>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115483</xdr:rowOff>
    </xdr:from>
    <xdr:to>
      <xdr:col>20</xdr:col>
      <xdr:colOff>9525</xdr:colOff>
      <xdr:row>39</xdr:row>
      <xdr:rowOff>45633</xdr:rowOff>
    </xdr:to>
    <xdr:sp macro="" textlink="">
      <xdr:nvSpPr>
        <xdr:cNvPr id="514" name="フローチャート : 判断 513"/>
        <xdr:cNvSpPr/>
      </xdr:nvSpPr>
      <xdr:spPr>
        <a:xfrm>
          <a:off x="13652500" y="6630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62160</xdr:rowOff>
    </xdr:from>
    <xdr:ext cx="469744" cy="259045"/>
    <xdr:sp macro="" textlink="">
      <xdr:nvSpPr>
        <xdr:cNvPr id="515" name="テキスト ボックス 514"/>
        <xdr:cNvSpPr txBox="1"/>
      </xdr:nvSpPr>
      <xdr:spPr>
        <a:xfrm>
          <a:off x="13468427" y="640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116234</xdr:rowOff>
    </xdr:from>
    <xdr:to>
      <xdr:col>18</xdr:col>
      <xdr:colOff>492125</xdr:colOff>
      <xdr:row>39</xdr:row>
      <xdr:rowOff>46384</xdr:rowOff>
    </xdr:to>
    <xdr:sp macro="" textlink="">
      <xdr:nvSpPr>
        <xdr:cNvPr id="516" name="フローチャート : 判断 515"/>
        <xdr:cNvSpPr/>
      </xdr:nvSpPr>
      <xdr:spPr>
        <a:xfrm>
          <a:off x="12763500" y="6631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62911</xdr:rowOff>
    </xdr:from>
    <xdr:ext cx="469744" cy="259045"/>
    <xdr:sp macro="" textlink="">
      <xdr:nvSpPr>
        <xdr:cNvPr id="517" name="テキスト ボックス 516"/>
        <xdr:cNvSpPr txBox="1"/>
      </xdr:nvSpPr>
      <xdr:spPr>
        <a:xfrm>
          <a:off x="12579427" y="6406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43898</xdr:rowOff>
    </xdr:from>
    <xdr:to>
      <xdr:col>23</xdr:col>
      <xdr:colOff>568325</xdr:colOff>
      <xdr:row>39</xdr:row>
      <xdr:rowOff>145498</xdr:rowOff>
    </xdr:to>
    <xdr:sp macro="" textlink="">
      <xdr:nvSpPr>
        <xdr:cNvPr id="523" name="円/楕円 522"/>
        <xdr:cNvSpPr/>
      </xdr:nvSpPr>
      <xdr:spPr>
        <a:xfrm>
          <a:off x="16268700" y="673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130275</xdr:rowOff>
    </xdr:from>
    <xdr:ext cx="378565" cy="259045"/>
    <xdr:sp macro="" textlink="">
      <xdr:nvSpPr>
        <xdr:cNvPr id="524" name="災害復旧事業費該当値テキスト"/>
        <xdr:cNvSpPr txBox="1"/>
      </xdr:nvSpPr>
      <xdr:spPr>
        <a:xfrm>
          <a:off x="16370300" y="6645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46315</xdr:rowOff>
    </xdr:from>
    <xdr:to>
      <xdr:col>22</xdr:col>
      <xdr:colOff>415925</xdr:colOff>
      <xdr:row>39</xdr:row>
      <xdr:rowOff>147915</xdr:rowOff>
    </xdr:to>
    <xdr:sp macro="" textlink="">
      <xdr:nvSpPr>
        <xdr:cNvPr id="525" name="円/楕円 524"/>
        <xdr:cNvSpPr/>
      </xdr:nvSpPr>
      <xdr:spPr>
        <a:xfrm>
          <a:off x="15430500" y="67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39</xdr:row>
      <xdr:rowOff>139042</xdr:rowOff>
    </xdr:from>
    <xdr:ext cx="313932" cy="259045"/>
    <xdr:sp macro="" textlink="">
      <xdr:nvSpPr>
        <xdr:cNvPr id="526" name="テキスト ボックス 525"/>
        <xdr:cNvSpPr txBox="1"/>
      </xdr:nvSpPr>
      <xdr:spPr>
        <a:xfrm>
          <a:off x="15324333" y="6825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45760</xdr:rowOff>
    </xdr:from>
    <xdr:to>
      <xdr:col>21</xdr:col>
      <xdr:colOff>212725</xdr:colOff>
      <xdr:row>39</xdr:row>
      <xdr:rowOff>147360</xdr:rowOff>
    </xdr:to>
    <xdr:sp macro="" textlink="">
      <xdr:nvSpPr>
        <xdr:cNvPr id="527" name="円/楕円 526"/>
        <xdr:cNvSpPr/>
      </xdr:nvSpPr>
      <xdr:spPr>
        <a:xfrm>
          <a:off x="14541500" y="6732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39</xdr:row>
      <xdr:rowOff>138487</xdr:rowOff>
    </xdr:from>
    <xdr:ext cx="313932" cy="259045"/>
    <xdr:sp macro="" textlink="">
      <xdr:nvSpPr>
        <xdr:cNvPr id="528" name="テキスト ボックス 527"/>
        <xdr:cNvSpPr txBox="1"/>
      </xdr:nvSpPr>
      <xdr:spPr>
        <a:xfrm>
          <a:off x="14435333" y="68250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45727</xdr:rowOff>
    </xdr:from>
    <xdr:to>
      <xdr:col>20</xdr:col>
      <xdr:colOff>9525</xdr:colOff>
      <xdr:row>39</xdr:row>
      <xdr:rowOff>147327</xdr:rowOff>
    </xdr:to>
    <xdr:sp macro="" textlink="">
      <xdr:nvSpPr>
        <xdr:cNvPr id="529" name="円/楕円 528"/>
        <xdr:cNvSpPr/>
      </xdr:nvSpPr>
      <xdr:spPr>
        <a:xfrm>
          <a:off x="13652500" y="673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39</xdr:row>
      <xdr:rowOff>138454</xdr:rowOff>
    </xdr:from>
    <xdr:ext cx="313932" cy="259045"/>
    <xdr:sp macro="" textlink="">
      <xdr:nvSpPr>
        <xdr:cNvPr id="530" name="テキスト ボックス 529"/>
        <xdr:cNvSpPr txBox="1"/>
      </xdr:nvSpPr>
      <xdr:spPr>
        <a:xfrm>
          <a:off x="13546333" y="68250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47720</xdr:rowOff>
    </xdr:from>
    <xdr:to>
      <xdr:col>18</xdr:col>
      <xdr:colOff>492125</xdr:colOff>
      <xdr:row>39</xdr:row>
      <xdr:rowOff>149320</xdr:rowOff>
    </xdr:to>
    <xdr:sp macro="" textlink="">
      <xdr:nvSpPr>
        <xdr:cNvPr id="531" name="円/楕円 530"/>
        <xdr:cNvSpPr/>
      </xdr:nvSpPr>
      <xdr:spPr>
        <a:xfrm>
          <a:off x="12763500" y="67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140447</xdr:rowOff>
    </xdr:from>
    <xdr:ext cx="313932" cy="259045"/>
    <xdr:sp macro="" textlink="">
      <xdr:nvSpPr>
        <xdr:cNvPr id="532" name="テキスト ボックス 531"/>
        <xdr:cNvSpPr txBox="1"/>
      </xdr:nvSpPr>
      <xdr:spPr>
        <a:xfrm>
          <a:off x="12657333" y="6826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5" name="フローチャート :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57" name="フローチャート :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58" name="テキスト ボックス 55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60" name="フローチャート :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61" name="テキスト ボックス 56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63" name="フローチャート :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64" name="テキスト ボックス 56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5" name="フローチャート :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66" name="テキスト ボックス 56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72" name="円/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74" name="円/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75" name="テキスト ボックス 57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76" name="円/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77" name="テキスト ボックス 57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78" name="円/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9" name="テキスト ボックス 57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80" name="円/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81" name="テキスト ボックス 58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2" name="直線コネクタ 59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3" name="テキスト ボックス 59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4" name="直線コネクタ 59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95" name="テキスト ボックス 594"/>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6" name="直線コネクタ 59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597" name="テキスト ボックス 596"/>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8" name="直線コネクタ 59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599" name="テキスト ボックス 598"/>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0" name="直線コネクタ 59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01" name="テキスト ボックス 600"/>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3" name="テキスト ボックス 60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29077</xdr:rowOff>
    </xdr:from>
    <xdr:to>
      <xdr:col>23</xdr:col>
      <xdr:colOff>516889</xdr:colOff>
      <xdr:row>77</xdr:row>
      <xdr:rowOff>110782</xdr:rowOff>
    </xdr:to>
    <xdr:cxnSp macro="">
      <xdr:nvCxnSpPr>
        <xdr:cNvPr id="605" name="直線コネクタ 604"/>
        <xdr:cNvCxnSpPr/>
      </xdr:nvCxnSpPr>
      <xdr:spPr>
        <a:xfrm flipV="1">
          <a:off x="16317595" y="12202027"/>
          <a:ext cx="1269" cy="1110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114609</xdr:rowOff>
    </xdr:from>
    <xdr:ext cx="534377" cy="259045"/>
    <xdr:sp macro="" textlink="">
      <xdr:nvSpPr>
        <xdr:cNvPr id="606" name="公債費最小値テキスト"/>
        <xdr:cNvSpPr txBox="1"/>
      </xdr:nvSpPr>
      <xdr:spPr>
        <a:xfrm>
          <a:off x="16370300" y="1331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77</xdr:row>
      <xdr:rowOff>110782</xdr:rowOff>
    </xdr:from>
    <xdr:to>
      <xdr:col>23</xdr:col>
      <xdr:colOff>606425</xdr:colOff>
      <xdr:row>77</xdr:row>
      <xdr:rowOff>110782</xdr:rowOff>
    </xdr:to>
    <xdr:cxnSp macro="">
      <xdr:nvCxnSpPr>
        <xdr:cNvPr id="607" name="直線コネクタ 606"/>
        <xdr:cNvCxnSpPr/>
      </xdr:nvCxnSpPr>
      <xdr:spPr>
        <a:xfrm>
          <a:off x="16230600" y="133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147204</xdr:rowOff>
    </xdr:from>
    <xdr:ext cx="534377" cy="259045"/>
    <xdr:sp macro="" textlink="">
      <xdr:nvSpPr>
        <xdr:cNvPr id="608" name="公債費最大値テキスト"/>
        <xdr:cNvSpPr txBox="1"/>
      </xdr:nvSpPr>
      <xdr:spPr>
        <a:xfrm>
          <a:off x="16370300" y="1197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72,807</a:t>
          </a:r>
          <a:endParaRPr kumimoji="1" lang="ja-JP" altLang="en-US" sz="1000" b="1">
            <a:latin typeface="ＭＳ Ｐゴシック"/>
          </a:endParaRPr>
        </a:p>
      </xdr:txBody>
    </xdr:sp>
    <xdr:clientData/>
  </xdr:oneCellAnchor>
  <xdr:twoCellAnchor>
    <xdr:from>
      <xdr:col>23</xdr:col>
      <xdr:colOff>428625</xdr:colOff>
      <xdr:row>71</xdr:row>
      <xdr:rowOff>29077</xdr:rowOff>
    </xdr:from>
    <xdr:to>
      <xdr:col>23</xdr:col>
      <xdr:colOff>606425</xdr:colOff>
      <xdr:row>71</xdr:row>
      <xdr:rowOff>29077</xdr:rowOff>
    </xdr:to>
    <xdr:cxnSp macro="">
      <xdr:nvCxnSpPr>
        <xdr:cNvPr id="609" name="直線コネクタ 608"/>
        <xdr:cNvCxnSpPr/>
      </xdr:nvCxnSpPr>
      <xdr:spPr>
        <a:xfrm>
          <a:off x="16230600" y="1220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41039</xdr:rowOff>
    </xdr:from>
    <xdr:to>
      <xdr:col>23</xdr:col>
      <xdr:colOff>517525</xdr:colOff>
      <xdr:row>77</xdr:row>
      <xdr:rowOff>46374</xdr:rowOff>
    </xdr:to>
    <xdr:cxnSp macro="">
      <xdr:nvCxnSpPr>
        <xdr:cNvPr id="610" name="直線コネクタ 609"/>
        <xdr:cNvCxnSpPr/>
      </xdr:nvCxnSpPr>
      <xdr:spPr>
        <a:xfrm>
          <a:off x="15481300" y="13242689"/>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17556</xdr:rowOff>
    </xdr:from>
    <xdr:ext cx="534377" cy="259045"/>
    <xdr:sp macro="" textlink="">
      <xdr:nvSpPr>
        <xdr:cNvPr id="611" name="公債費平均値テキスト"/>
        <xdr:cNvSpPr txBox="1"/>
      </xdr:nvSpPr>
      <xdr:spPr>
        <a:xfrm>
          <a:off x="16370300" y="12876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26,946</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166129</xdr:rowOff>
    </xdr:from>
    <xdr:to>
      <xdr:col>23</xdr:col>
      <xdr:colOff>568325</xdr:colOff>
      <xdr:row>76</xdr:row>
      <xdr:rowOff>96279</xdr:rowOff>
    </xdr:to>
    <xdr:sp macro="" textlink="">
      <xdr:nvSpPr>
        <xdr:cNvPr id="612" name="フローチャート : 判断 611"/>
        <xdr:cNvSpPr/>
      </xdr:nvSpPr>
      <xdr:spPr>
        <a:xfrm>
          <a:off x="16268700" y="13024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153397</xdr:rowOff>
    </xdr:from>
    <xdr:to>
      <xdr:col>22</xdr:col>
      <xdr:colOff>365125</xdr:colOff>
      <xdr:row>77</xdr:row>
      <xdr:rowOff>41039</xdr:rowOff>
    </xdr:to>
    <xdr:cxnSp macro="">
      <xdr:nvCxnSpPr>
        <xdr:cNvPr id="613" name="直線コネクタ 612"/>
        <xdr:cNvCxnSpPr/>
      </xdr:nvCxnSpPr>
      <xdr:spPr>
        <a:xfrm>
          <a:off x="14592300" y="13183597"/>
          <a:ext cx="889000" cy="5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80251</xdr:rowOff>
    </xdr:from>
    <xdr:to>
      <xdr:col>22</xdr:col>
      <xdr:colOff>415925</xdr:colOff>
      <xdr:row>76</xdr:row>
      <xdr:rowOff>10401</xdr:rowOff>
    </xdr:to>
    <xdr:sp macro="" textlink="">
      <xdr:nvSpPr>
        <xdr:cNvPr id="614" name="フローチャート : 判断 613"/>
        <xdr:cNvSpPr/>
      </xdr:nvSpPr>
      <xdr:spPr>
        <a:xfrm>
          <a:off x="15430500" y="1293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26928</xdr:rowOff>
    </xdr:from>
    <xdr:ext cx="534377" cy="259045"/>
    <xdr:sp macro="" textlink="">
      <xdr:nvSpPr>
        <xdr:cNvPr id="615" name="テキスト ボックス 614"/>
        <xdr:cNvSpPr txBox="1"/>
      </xdr:nvSpPr>
      <xdr:spPr>
        <a:xfrm>
          <a:off x="15214111" y="1271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106038</xdr:rowOff>
    </xdr:from>
    <xdr:to>
      <xdr:col>21</xdr:col>
      <xdr:colOff>161925</xdr:colOff>
      <xdr:row>76</xdr:row>
      <xdr:rowOff>153397</xdr:rowOff>
    </xdr:to>
    <xdr:cxnSp macro="">
      <xdr:nvCxnSpPr>
        <xdr:cNvPr id="616" name="直線コネクタ 615"/>
        <xdr:cNvCxnSpPr/>
      </xdr:nvCxnSpPr>
      <xdr:spPr>
        <a:xfrm>
          <a:off x="13703300" y="13136238"/>
          <a:ext cx="889000" cy="4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64612</xdr:rowOff>
    </xdr:from>
    <xdr:to>
      <xdr:col>21</xdr:col>
      <xdr:colOff>212725</xdr:colOff>
      <xdr:row>75</xdr:row>
      <xdr:rowOff>166212</xdr:rowOff>
    </xdr:to>
    <xdr:sp macro="" textlink="">
      <xdr:nvSpPr>
        <xdr:cNvPr id="617" name="フローチャート : 判断 616"/>
        <xdr:cNvSpPr/>
      </xdr:nvSpPr>
      <xdr:spPr>
        <a:xfrm>
          <a:off x="14541500" y="1292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11289</xdr:rowOff>
    </xdr:from>
    <xdr:ext cx="534377" cy="259045"/>
    <xdr:sp macro="" textlink="">
      <xdr:nvSpPr>
        <xdr:cNvPr id="618" name="テキスト ボックス 617"/>
        <xdr:cNvSpPr txBox="1"/>
      </xdr:nvSpPr>
      <xdr:spPr>
        <a:xfrm>
          <a:off x="14325111" y="1269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32,275</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94438</xdr:rowOff>
    </xdr:from>
    <xdr:to>
      <xdr:col>19</xdr:col>
      <xdr:colOff>644525</xdr:colOff>
      <xdr:row>76</xdr:row>
      <xdr:rowOff>106038</xdr:rowOff>
    </xdr:to>
    <xdr:cxnSp macro="">
      <xdr:nvCxnSpPr>
        <xdr:cNvPr id="619" name="直線コネクタ 618"/>
        <xdr:cNvCxnSpPr/>
      </xdr:nvCxnSpPr>
      <xdr:spPr>
        <a:xfrm>
          <a:off x="12814300" y="13124638"/>
          <a:ext cx="889000" cy="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47771</xdr:rowOff>
    </xdr:from>
    <xdr:to>
      <xdr:col>20</xdr:col>
      <xdr:colOff>9525</xdr:colOff>
      <xdr:row>75</xdr:row>
      <xdr:rowOff>149371</xdr:rowOff>
    </xdr:to>
    <xdr:sp macro="" textlink="">
      <xdr:nvSpPr>
        <xdr:cNvPr id="620" name="フローチャート : 判断 619"/>
        <xdr:cNvSpPr/>
      </xdr:nvSpPr>
      <xdr:spPr>
        <a:xfrm>
          <a:off x="13652500" y="12906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165898</xdr:rowOff>
    </xdr:from>
    <xdr:ext cx="534377" cy="259045"/>
    <xdr:sp macro="" textlink="">
      <xdr:nvSpPr>
        <xdr:cNvPr id="621" name="テキスト ボックス 620"/>
        <xdr:cNvSpPr txBox="1"/>
      </xdr:nvSpPr>
      <xdr:spPr>
        <a:xfrm>
          <a:off x="13436111" y="12681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33,159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39275</xdr:rowOff>
    </xdr:from>
    <xdr:to>
      <xdr:col>18</xdr:col>
      <xdr:colOff>492125</xdr:colOff>
      <xdr:row>75</xdr:row>
      <xdr:rowOff>140875</xdr:rowOff>
    </xdr:to>
    <xdr:sp macro="" textlink="">
      <xdr:nvSpPr>
        <xdr:cNvPr id="622" name="フローチャート : 判断 621"/>
        <xdr:cNvSpPr/>
      </xdr:nvSpPr>
      <xdr:spPr>
        <a:xfrm>
          <a:off x="12763500" y="128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157402</xdr:rowOff>
    </xdr:from>
    <xdr:ext cx="534377" cy="259045"/>
    <xdr:sp macro="" textlink="">
      <xdr:nvSpPr>
        <xdr:cNvPr id="623" name="テキスト ボックス 622"/>
        <xdr:cNvSpPr txBox="1"/>
      </xdr:nvSpPr>
      <xdr:spPr>
        <a:xfrm>
          <a:off x="12547111" y="1267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76</xdr:row>
      <xdr:rowOff>167024</xdr:rowOff>
    </xdr:from>
    <xdr:to>
      <xdr:col>23</xdr:col>
      <xdr:colOff>568325</xdr:colOff>
      <xdr:row>77</xdr:row>
      <xdr:rowOff>97174</xdr:rowOff>
    </xdr:to>
    <xdr:sp macro="" textlink="">
      <xdr:nvSpPr>
        <xdr:cNvPr id="629" name="円/楕円 628"/>
        <xdr:cNvSpPr/>
      </xdr:nvSpPr>
      <xdr:spPr>
        <a:xfrm>
          <a:off x="16268700" y="1319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81951</xdr:rowOff>
    </xdr:from>
    <xdr:ext cx="534377" cy="259045"/>
    <xdr:sp macro="" textlink="">
      <xdr:nvSpPr>
        <xdr:cNvPr id="630" name="公債費該当値テキスト"/>
        <xdr:cNvSpPr txBox="1"/>
      </xdr:nvSpPr>
      <xdr:spPr>
        <a:xfrm>
          <a:off x="16370300" y="1311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17,899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161689</xdr:rowOff>
    </xdr:from>
    <xdr:to>
      <xdr:col>22</xdr:col>
      <xdr:colOff>415925</xdr:colOff>
      <xdr:row>77</xdr:row>
      <xdr:rowOff>91839</xdr:rowOff>
    </xdr:to>
    <xdr:sp macro="" textlink="">
      <xdr:nvSpPr>
        <xdr:cNvPr id="631" name="円/楕円 630"/>
        <xdr:cNvSpPr/>
      </xdr:nvSpPr>
      <xdr:spPr>
        <a:xfrm>
          <a:off x="15430500" y="1319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82966</xdr:rowOff>
    </xdr:from>
    <xdr:ext cx="534377" cy="259045"/>
    <xdr:sp macro="" textlink="">
      <xdr:nvSpPr>
        <xdr:cNvPr id="632" name="テキスト ボックス 631"/>
        <xdr:cNvSpPr txBox="1"/>
      </xdr:nvSpPr>
      <xdr:spPr>
        <a:xfrm>
          <a:off x="15214111" y="132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18,179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102597</xdr:rowOff>
    </xdr:from>
    <xdr:to>
      <xdr:col>21</xdr:col>
      <xdr:colOff>212725</xdr:colOff>
      <xdr:row>77</xdr:row>
      <xdr:rowOff>32747</xdr:rowOff>
    </xdr:to>
    <xdr:sp macro="" textlink="">
      <xdr:nvSpPr>
        <xdr:cNvPr id="633" name="円/楕円 632"/>
        <xdr:cNvSpPr/>
      </xdr:nvSpPr>
      <xdr:spPr>
        <a:xfrm>
          <a:off x="14541500" y="1313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23874</xdr:rowOff>
    </xdr:from>
    <xdr:ext cx="534377" cy="259045"/>
    <xdr:sp macro="" textlink="">
      <xdr:nvSpPr>
        <xdr:cNvPr id="634" name="テキスト ボックス 633"/>
        <xdr:cNvSpPr txBox="1"/>
      </xdr:nvSpPr>
      <xdr:spPr>
        <a:xfrm>
          <a:off x="14325111" y="13225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21,281</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55238</xdr:rowOff>
    </xdr:from>
    <xdr:to>
      <xdr:col>20</xdr:col>
      <xdr:colOff>9525</xdr:colOff>
      <xdr:row>76</xdr:row>
      <xdr:rowOff>156838</xdr:rowOff>
    </xdr:to>
    <xdr:sp macro="" textlink="">
      <xdr:nvSpPr>
        <xdr:cNvPr id="635" name="円/楕円 634"/>
        <xdr:cNvSpPr/>
      </xdr:nvSpPr>
      <xdr:spPr>
        <a:xfrm>
          <a:off x="13652500" y="130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147965</xdr:rowOff>
    </xdr:from>
    <xdr:ext cx="534377" cy="259045"/>
    <xdr:sp macro="" textlink="">
      <xdr:nvSpPr>
        <xdr:cNvPr id="636" name="テキスト ボックス 635"/>
        <xdr:cNvSpPr txBox="1"/>
      </xdr:nvSpPr>
      <xdr:spPr>
        <a:xfrm>
          <a:off x="13436111" y="1317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23,767</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43638</xdr:rowOff>
    </xdr:from>
    <xdr:to>
      <xdr:col>18</xdr:col>
      <xdr:colOff>492125</xdr:colOff>
      <xdr:row>76</xdr:row>
      <xdr:rowOff>145238</xdr:rowOff>
    </xdr:to>
    <xdr:sp macro="" textlink="">
      <xdr:nvSpPr>
        <xdr:cNvPr id="637" name="円/楕円 636"/>
        <xdr:cNvSpPr/>
      </xdr:nvSpPr>
      <xdr:spPr>
        <a:xfrm>
          <a:off x="12763500" y="1307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136365</xdr:rowOff>
    </xdr:from>
    <xdr:ext cx="534377" cy="259045"/>
    <xdr:sp macro="" textlink="">
      <xdr:nvSpPr>
        <xdr:cNvPr id="638" name="テキスト ボックス 637"/>
        <xdr:cNvSpPr txBox="1"/>
      </xdr:nvSpPr>
      <xdr:spPr>
        <a:xfrm>
          <a:off x="12547111" y="1316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19,162</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98</xdr:row>
      <xdr:rowOff>139700</xdr:rowOff>
    </xdr:from>
    <xdr:to>
      <xdr:col>24</xdr:col>
      <xdr:colOff>644525</xdr:colOff>
      <xdr:row>98</xdr:row>
      <xdr:rowOff>139700</xdr:rowOff>
    </xdr:to>
    <xdr:cxnSp macro="">
      <xdr:nvCxnSpPr>
        <xdr:cNvPr id="649" name="直線コネクタ 64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97</xdr:row>
      <xdr:rowOff>168927</xdr:rowOff>
    </xdr:from>
    <xdr:ext cx="248786" cy="259045"/>
    <xdr:sp macro="" textlink="">
      <xdr:nvSpPr>
        <xdr:cNvPr id="650" name="テキスト ボックス 64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51" name="直線コネクタ 65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52" name="テキスト ボックス 651"/>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53" name="直線コネクタ 65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54" name="テキスト ボックス 653"/>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55" name="直線コネクタ 65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56" name="テキスト ボックス 655"/>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58" name="テキスト ボックス 65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40260</xdr:rowOff>
    </xdr:from>
    <xdr:to>
      <xdr:col>23</xdr:col>
      <xdr:colOff>516889</xdr:colOff>
      <xdr:row>98</xdr:row>
      <xdr:rowOff>135951</xdr:rowOff>
    </xdr:to>
    <xdr:cxnSp macro="">
      <xdr:nvCxnSpPr>
        <xdr:cNvPr id="660" name="直線コネクタ 659"/>
        <xdr:cNvCxnSpPr/>
      </xdr:nvCxnSpPr>
      <xdr:spPr>
        <a:xfrm flipV="1">
          <a:off x="16317595" y="15813660"/>
          <a:ext cx="1269" cy="1124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139778</xdr:rowOff>
    </xdr:from>
    <xdr:ext cx="313932" cy="259045"/>
    <xdr:sp macro="" textlink="">
      <xdr:nvSpPr>
        <xdr:cNvPr id="661" name="積立金最小値テキスト"/>
        <xdr:cNvSpPr txBox="1"/>
      </xdr:nvSpPr>
      <xdr:spPr>
        <a:xfrm>
          <a:off x="16370300" y="169418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23</xdr:col>
      <xdr:colOff>428625</xdr:colOff>
      <xdr:row>98</xdr:row>
      <xdr:rowOff>135951</xdr:rowOff>
    </xdr:from>
    <xdr:to>
      <xdr:col>23</xdr:col>
      <xdr:colOff>606425</xdr:colOff>
      <xdr:row>98</xdr:row>
      <xdr:rowOff>135951</xdr:rowOff>
    </xdr:to>
    <xdr:cxnSp macro="">
      <xdr:nvCxnSpPr>
        <xdr:cNvPr id="662" name="直線コネクタ 661"/>
        <xdr:cNvCxnSpPr/>
      </xdr:nvCxnSpPr>
      <xdr:spPr>
        <a:xfrm>
          <a:off x="16230600" y="16938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90</xdr:row>
      <xdr:rowOff>158387</xdr:rowOff>
    </xdr:from>
    <xdr:ext cx="534377" cy="259045"/>
    <xdr:sp macro="" textlink="">
      <xdr:nvSpPr>
        <xdr:cNvPr id="663" name="積立金最大値テキスト"/>
        <xdr:cNvSpPr txBox="1"/>
      </xdr:nvSpPr>
      <xdr:spPr>
        <a:xfrm>
          <a:off x="16370300" y="15588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24,675</a:t>
          </a:r>
          <a:endParaRPr kumimoji="1" lang="ja-JP" altLang="en-US" sz="1000" b="1">
            <a:latin typeface="ＭＳ Ｐゴシック"/>
          </a:endParaRPr>
        </a:p>
      </xdr:txBody>
    </xdr:sp>
    <xdr:clientData/>
  </xdr:oneCellAnchor>
  <xdr:twoCellAnchor>
    <xdr:from>
      <xdr:col>23</xdr:col>
      <xdr:colOff>428625</xdr:colOff>
      <xdr:row>92</xdr:row>
      <xdr:rowOff>40260</xdr:rowOff>
    </xdr:from>
    <xdr:to>
      <xdr:col>23</xdr:col>
      <xdr:colOff>606425</xdr:colOff>
      <xdr:row>92</xdr:row>
      <xdr:rowOff>40260</xdr:rowOff>
    </xdr:to>
    <xdr:cxnSp macro="">
      <xdr:nvCxnSpPr>
        <xdr:cNvPr id="664" name="直線コネクタ 663"/>
        <xdr:cNvCxnSpPr/>
      </xdr:nvCxnSpPr>
      <xdr:spPr>
        <a:xfrm>
          <a:off x="16230600" y="1581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68743</xdr:rowOff>
    </xdr:from>
    <xdr:to>
      <xdr:col>23</xdr:col>
      <xdr:colOff>517525</xdr:colOff>
      <xdr:row>96</xdr:row>
      <xdr:rowOff>116337</xdr:rowOff>
    </xdr:to>
    <xdr:cxnSp macro="">
      <xdr:nvCxnSpPr>
        <xdr:cNvPr id="665" name="直線コネクタ 664"/>
        <xdr:cNvCxnSpPr/>
      </xdr:nvCxnSpPr>
      <xdr:spPr>
        <a:xfrm>
          <a:off x="15481300" y="16527943"/>
          <a:ext cx="838200" cy="47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74230</xdr:rowOff>
    </xdr:from>
    <xdr:ext cx="469744" cy="259045"/>
    <xdr:sp macro="" textlink="">
      <xdr:nvSpPr>
        <xdr:cNvPr id="666" name="積立金平均値テキスト"/>
        <xdr:cNvSpPr txBox="1"/>
      </xdr:nvSpPr>
      <xdr:spPr>
        <a:xfrm>
          <a:off x="16370300" y="165334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7,349</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95803</xdr:rowOff>
    </xdr:from>
    <xdr:to>
      <xdr:col>23</xdr:col>
      <xdr:colOff>568325</xdr:colOff>
      <xdr:row>97</xdr:row>
      <xdr:rowOff>25953</xdr:rowOff>
    </xdr:to>
    <xdr:sp macro="" textlink="">
      <xdr:nvSpPr>
        <xdr:cNvPr id="667" name="フローチャート : 判断 666"/>
        <xdr:cNvSpPr/>
      </xdr:nvSpPr>
      <xdr:spPr>
        <a:xfrm>
          <a:off x="162687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133665</xdr:rowOff>
    </xdr:from>
    <xdr:to>
      <xdr:col>22</xdr:col>
      <xdr:colOff>365125</xdr:colOff>
      <xdr:row>96</xdr:row>
      <xdr:rowOff>68743</xdr:rowOff>
    </xdr:to>
    <xdr:cxnSp macro="">
      <xdr:nvCxnSpPr>
        <xdr:cNvPr id="668" name="直線コネクタ 667"/>
        <xdr:cNvCxnSpPr/>
      </xdr:nvCxnSpPr>
      <xdr:spPr>
        <a:xfrm>
          <a:off x="14592300" y="16249965"/>
          <a:ext cx="889000" cy="277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83779</xdr:rowOff>
    </xdr:from>
    <xdr:to>
      <xdr:col>22</xdr:col>
      <xdr:colOff>415925</xdr:colOff>
      <xdr:row>96</xdr:row>
      <xdr:rowOff>13929</xdr:rowOff>
    </xdr:to>
    <xdr:sp macro="" textlink="">
      <xdr:nvSpPr>
        <xdr:cNvPr id="669" name="フローチャート : 判断 668"/>
        <xdr:cNvSpPr/>
      </xdr:nvSpPr>
      <xdr:spPr>
        <a:xfrm>
          <a:off x="15430500" y="1637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30456</xdr:rowOff>
    </xdr:from>
    <xdr:ext cx="534377" cy="259045"/>
    <xdr:sp macro="" textlink="">
      <xdr:nvSpPr>
        <xdr:cNvPr id="670" name="テキスト ボックス 669"/>
        <xdr:cNvSpPr txBox="1"/>
      </xdr:nvSpPr>
      <xdr:spPr>
        <a:xfrm>
          <a:off x="15214111" y="1614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11,362</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133665</xdr:rowOff>
    </xdr:from>
    <xdr:to>
      <xdr:col>21</xdr:col>
      <xdr:colOff>161925</xdr:colOff>
      <xdr:row>95</xdr:row>
      <xdr:rowOff>125023</xdr:rowOff>
    </xdr:to>
    <xdr:cxnSp macro="">
      <xdr:nvCxnSpPr>
        <xdr:cNvPr id="671" name="直線コネクタ 670"/>
        <xdr:cNvCxnSpPr/>
      </xdr:nvCxnSpPr>
      <xdr:spPr>
        <a:xfrm flipV="1">
          <a:off x="13703300" y="16249965"/>
          <a:ext cx="889000" cy="16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29784</xdr:rowOff>
    </xdr:from>
    <xdr:to>
      <xdr:col>21</xdr:col>
      <xdr:colOff>212725</xdr:colOff>
      <xdr:row>96</xdr:row>
      <xdr:rowOff>131384</xdr:rowOff>
    </xdr:to>
    <xdr:sp macro="" textlink="">
      <xdr:nvSpPr>
        <xdr:cNvPr id="672" name="フローチャート : 判断 671"/>
        <xdr:cNvSpPr/>
      </xdr:nvSpPr>
      <xdr:spPr>
        <a:xfrm>
          <a:off x="14541500" y="1648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96</xdr:row>
      <xdr:rowOff>122511</xdr:rowOff>
    </xdr:from>
    <xdr:ext cx="469744" cy="259045"/>
    <xdr:sp macro="" textlink="">
      <xdr:nvSpPr>
        <xdr:cNvPr id="673" name="テキスト ボックス 672"/>
        <xdr:cNvSpPr txBox="1"/>
      </xdr:nvSpPr>
      <xdr:spPr>
        <a:xfrm>
          <a:off x="14357427" y="1658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8,793</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125023</xdr:rowOff>
    </xdr:from>
    <xdr:to>
      <xdr:col>19</xdr:col>
      <xdr:colOff>644525</xdr:colOff>
      <xdr:row>96</xdr:row>
      <xdr:rowOff>129870</xdr:rowOff>
    </xdr:to>
    <xdr:cxnSp macro="">
      <xdr:nvCxnSpPr>
        <xdr:cNvPr id="674" name="直線コネクタ 673"/>
        <xdr:cNvCxnSpPr/>
      </xdr:nvCxnSpPr>
      <xdr:spPr>
        <a:xfrm flipV="1">
          <a:off x="12814300" y="16412773"/>
          <a:ext cx="889000" cy="176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64029</xdr:rowOff>
    </xdr:from>
    <xdr:to>
      <xdr:col>20</xdr:col>
      <xdr:colOff>9525</xdr:colOff>
      <xdr:row>94</xdr:row>
      <xdr:rowOff>165629</xdr:rowOff>
    </xdr:to>
    <xdr:sp macro="" textlink="">
      <xdr:nvSpPr>
        <xdr:cNvPr id="675" name="フローチャート : 判断 674"/>
        <xdr:cNvSpPr/>
      </xdr:nvSpPr>
      <xdr:spPr>
        <a:xfrm>
          <a:off x="13652500" y="16180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10706</xdr:rowOff>
    </xdr:from>
    <xdr:ext cx="534377" cy="259045"/>
    <xdr:sp macro="" textlink="">
      <xdr:nvSpPr>
        <xdr:cNvPr id="676" name="テキスト ボックス 675"/>
        <xdr:cNvSpPr txBox="1"/>
      </xdr:nvSpPr>
      <xdr:spPr>
        <a:xfrm>
          <a:off x="13436111" y="1595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15,544</a:t>
          </a:r>
          <a:endParaRPr kumimoji="1" lang="ja-JP" altLang="en-US" sz="1000" b="1">
            <a:solidFill>
              <a:srgbClr val="000080"/>
            </a:solidFill>
            <a:latin typeface="ＭＳ Ｐゴシック"/>
          </a:endParaRPr>
        </a:p>
      </xdr:txBody>
    </xdr:sp>
    <xdr:clientData/>
  </xdr:oneCellAnchor>
  <xdr:twoCellAnchor>
    <xdr:from>
      <xdr:col>18</xdr:col>
      <xdr:colOff>390525</xdr:colOff>
      <xdr:row>92</xdr:row>
      <xdr:rowOff>125568</xdr:rowOff>
    </xdr:from>
    <xdr:to>
      <xdr:col>18</xdr:col>
      <xdr:colOff>492125</xdr:colOff>
      <xdr:row>93</xdr:row>
      <xdr:rowOff>55718</xdr:rowOff>
    </xdr:to>
    <xdr:sp macro="" textlink="">
      <xdr:nvSpPr>
        <xdr:cNvPr id="677" name="フローチャート : 判断 676"/>
        <xdr:cNvSpPr/>
      </xdr:nvSpPr>
      <xdr:spPr>
        <a:xfrm>
          <a:off x="12763500" y="1589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91</xdr:row>
      <xdr:rowOff>72245</xdr:rowOff>
    </xdr:from>
    <xdr:ext cx="534377" cy="259045"/>
    <xdr:sp macro="" textlink="">
      <xdr:nvSpPr>
        <xdr:cNvPr id="678" name="テキスト ボックス 677"/>
        <xdr:cNvSpPr txBox="1"/>
      </xdr:nvSpPr>
      <xdr:spPr>
        <a:xfrm>
          <a:off x="12547111" y="1567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65537</xdr:rowOff>
    </xdr:from>
    <xdr:to>
      <xdr:col>23</xdr:col>
      <xdr:colOff>568325</xdr:colOff>
      <xdr:row>96</xdr:row>
      <xdr:rowOff>167137</xdr:rowOff>
    </xdr:to>
    <xdr:sp macro="" textlink="">
      <xdr:nvSpPr>
        <xdr:cNvPr id="684" name="円/楕円 683"/>
        <xdr:cNvSpPr/>
      </xdr:nvSpPr>
      <xdr:spPr>
        <a:xfrm>
          <a:off x="16268700" y="16524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88414</xdr:rowOff>
    </xdr:from>
    <xdr:ext cx="469744" cy="259045"/>
    <xdr:sp macro="" textlink="">
      <xdr:nvSpPr>
        <xdr:cNvPr id="685" name="積立金該当値テキスト"/>
        <xdr:cNvSpPr txBox="1"/>
      </xdr:nvSpPr>
      <xdr:spPr>
        <a:xfrm>
          <a:off x="16370300" y="16376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8,011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17943</xdr:rowOff>
    </xdr:from>
    <xdr:to>
      <xdr:col>22</xdr:col>
      <xdr:colOff>415925</xdr:colOff>
      <xdr:row>96</xdr:row>
      <xdr:rowOff>119543</xdr:rowOff>
    </xdr:to>
    <xdr:sp macro="" textlink="">
      <xdr:nvSpPr>
        <xdr:cNvPr id="686" name="円/楕円 685"/>
        <xdr:cNvSpPr/>
      </xdr:nvSpPr>
      <xdr:spPr>
        <a:xfrm>
          <a:off x="15430500" y="1647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96</xdr:row>
      <xdr:rowOff>110670</xdr:rowOff>
    </xdr:from>
    <xdr:ext cx="469744" cy="259045"/>
    <xdr:sp macro="" textlink="">
      <xdr:nvSpPr>
        <xdr:cNvPr id="687" name="テキスト ボックス 686"/>
        <xdr:cNvSpPr txBox="1"/>
      </xdr:nvSpPr>
      <xdr:spPr>
        <a:xfrm>
          <a:off x="15246427" y="1656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9,052</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82865</xdr:rowOff>
    </xdr:from>
    <xdr:to>
      <xdr:col>21</xdr:col>
      <xdr:colOff>212725</xdr:colOff>
      <xdr:row>95</xdr:row>
      <xdr:rowOff>13015</xdr:rowOff>
    </xdr:to>
    <xdr:sp macro="" textlink="">
      <xdr:nvSpPr>
        <xdr:cNvPr id="688" name="円/楕円 687"/>
        <xdr:cNvSpPr/>
      </xdr:nvSpPr>
      <xdr:spPr>
        <a:xfrm>
          <a:off x="14541500" y="1619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29542</xdr:rowOff>
    </xdr:from>
    <xdr:ext cx="534377" cy="259045"/>
    <xdr:sp macro="" textlink="">
      <xdr:nvSpPr>
        <xdr:cNvPr id="689" name="テキスト ボックス 688"/>
        <xdr:cNvSpPr txBox="1"/>
      </xdr:nvSpPr>
      <xdr:spPr>
        <a:xfrm>
          <a:off x="14325111" y="1597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15,132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74223</xdr:rowOff>
    </xdr:from>
    <xdr:to>
      <xdr:col>20</xdr:col>
      <xdr:colOff>9525</xdr:colOff>
      <xdr:row>96</xdr:row>
      <xdr:rowOff>4373</xdr:rowOff>
    </xdr:to>
    <xdr:sp macro="" textlink="">
      <xdr:nvSpPr>
        <xdr:cNvPr id="690" name="円/楕円 689"/>
        <xdr:cNvSpPr/>
      </xdr:nvSpPr>
      <xdr:spPr>
        <a:xfrm>
          <a:off x="13652500" y="1636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166950</xdr:rowOff>
    </xdr:from>
    <xdr:ext cx="534377" cy="259045"/>
    <xdr:sp macro="" textlink="">
      <xdr:nvSpPr>
        <xdr:cNvPr id="691" name="テキスト ボックス 690"/>
        <xdr:cNvSpPr txBox="1"/>
      </xdr:nvSpPr>
      <xdr:spPr>
        <a:xfrm>
          <a:off x="13436111" y="1645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11,571</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79070</xdr:rowOff>
    </xdr:from>
    <xdr:to>
      <xdr:col>18</xdr:col>
      <xdr:colOff>492125</xdr:colOff>
      <xdr:row>97</xdr:row>
      <xdr:rowOff>9220</xdr:rowOff>
    </xdr:to>
    <xdr:sp macro="" textlink="">
      <xdr:nvSpPr>
        <xdr:cNvPr id="692" name="円/楕円 691"/>
        <xdr:cNvSpPr/>
      </xdr:nvSpPr>
      <xdr:spPr>
        <a:xfrm>
          <a:off x="12763500" y="1653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97</xdr:row>
      <xdr:rowOff>347</xdr:rowOff>
    </xdr:from>
    <xdr:ext cx="469744" cy="259045"/>
    <xdr:sp macro="" textlink="">
      <xdr:nvSpPr>
        <xdr:cNvPr id="693" name="テキスト ボックス 692"/>
        <xdr:cNvSpPr txBox="1"/>
      </xdr:nvSpPr>
      <xdr:spPr>
        <a:xfrm>
          <a:off x="12579427" y="1663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7,715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07" name="テキスト ボックス 70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09" name="テキスト ボックス 70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11" name="テキスト ボックス 71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13" name="テキスト ボックス 71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64719</xdr:rowOff>
    </xdr:from>
    <xdr:to>
      <xdr:col>32</xdr:col>
      <xdr:colOff>186689</xdr:colOff>
      <xdr:row>38</xdr:row>
      <xdr:rowOff>139700</xdr:rowOff>
    </xdr:to>
    <xdr:cxnSp macro="">
      <xdr:nvCxnSpPr>
        <xdr:cNvPr id="715" name="直線コネクタ 714"/>
        <xdr:cNvCxnSpPr/>
      </xdr:nvCxnSpPr>
      <xdr:spPr>
        <a:xfrm flipV="1">
          <a:off x="22159595" y="5208219"/>
          <a:ext cx="1269" cy="1446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11396</xdr:rowOff>
    </xdr:from>
    <xdr:ext cx="469744" cy="259045"/>
    <xdr:sp macro="" textlink="">
      <xdr:nvSpPr>
        <xdr:cNvPr id="718" name="投資及び出資金最大値テキスト"/>
        <xdr:cNvSpPr txBox="1"/>
      </xdr:nvSpPr>
      <xdr:spPr>
        <a:xfrm>
          <a:off x="22212300" y="498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3,164</a:t>
          </a:r>
          <a:endParaRPr kumimoji="1" lang="ja-JP" altLang="en-US" sz="1000" b="1">
            <a:latin typeface="ＭＳ Ｐゴシック"/>
          </a:endParaRPr>
        </a:p>
      </xdr:txBody>
    </xdr:sp>
    <xdr:clientData/>
  </xdr:oneCellAnchor>
  <xdr:twoCellAnchor>
    <xdr:from>
      <xdr:col>32</xdr:col>
      <xdr:colOff>98425</xdr:colOff>
      <xdr:row>30</xdr:row>
      <xdr:rowOff>64719</xdr:rowOff>
    </xdr:from>
    <xdr:to>
      <xdr:col>32</xdr:col>
      <xdr:colOff>276225</xdr:colOff>
      <xdr:row>30</xdr:row>
      <xdr:rowOff>64719</xdr:rowOff>
    </xdr:to>
    <xdr:cxnSp macro="">
      <xdr:nvCxnSpPr>
        <xdr:cNvPr id="719" name="直線コネクタ 718"/>
        <xdr:cNvCxnSpPr/>
      </xdr:nvCxnSpPr>
      <xdr:spPr>
        <a:xfrm>
          <a:off x="22072600" y="5208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43654</xdr:rowOff>
    </xdr:from>
    <xdr:ext cx="378565" cy="259045"/>
    <xdr:sp macro="" textlink="">
      <xdr:nvSpPr>
        <xdr:cNvPr id="721" name="投資及び出資金平均値テキスト"/>
        <xdr:cNvSpPr txBox="1"/>
      </xdr:nvSpPr>
      <xdr:spPr>
        <a:xfrm>
          <a:off x="22212300" y="62158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20777</xdr:rowOff>
    </xdr:from>
    <xdr:to>
      <xdr:col>32</xdr:col>
      <xdr:colOff>238125</xdr:colOff>
      <xdr:row>37</xdr:row>
      <xdr:rowOff>122377</xdr:rowOff>
    </xdr:to>
    <xdr:sp macro="" textlink="">
      <xdr:nvSpPr>
        <xdr:cNvPr id="722" name="フローチャート : 判断 721"/>
        <xdr:cNvSpPr/>
      </xdr:nvSpPr>
      <xdr:spPr>
        <a:xfrm>
          <a:off x="22110700" y="6364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113589</xdr:rowOff>
    </xdr:from>
    <xdr:to>
      <xdr:col>31</xdr:col>
      <xdr:colOff>85725</xdr:colOff>
      <xdr:row>37</xdr:row>
      <xdr:rowOff>43739</xdr:rowOff>
    </xdr:to>
    <xdr:sp macro="" textlink="">
      <xdr:nvSpPr>
        <xdr:cNvPr id="724" name="フローチャート : 判断 723"/>
        <xdr:cNvSpPr/>
      </xdr:nvSpPr>
      <xdr:spPr>
        <a:xfrm>
          <a:off x="21272500" y="6285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60266</xdr:rowOff>
    </xdr:from>
    <xdr:ext cx="378565" cy="259045"/>
    <xdr:sp macro="" textlink="">
      <xdr:nvSpPr>
        <xdr:cNvPr id="725" name="テキスト ボックス 724"/>
        <xdr:cNvSpPr txBox="1"/>
      </xdr:nvSpPr>
      <xdr:spPr>
        <a:xfrm>
          <a:off x="21134017" y="6061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696</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6604</xdr:rowOff>
    </xdr:from>
    <xdr:to>
      <xdr:col>29</xdr:col>
      <xdr:colOff>568325</xdr:colOff>
      <xdr:row>37</xdr:row>
      <xdr:rowOff>108204</xdr:rowOff>
    </xdr:to>
    <xdr:sp macro="" textlink="">
      <xdr:nvSpPr>
        <xdr:cNvPr id="727" name="フローチャート : 判断 726"/>
        <xdr:cNvSpPr/>
      </xdr:nvSpPr>
      <xdr:spPr>
        <a:xfrm>
          <a:off x="20383500" y="635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35</xdr:row>
      <xdr:rowOff>124731</xdr:rowOff>
    </xdr:from>
    <xdr:ext cx="378565" cy="259045"/>
    <xdr:sp macro="" textlink="">
      <xdr:nvSpPr>
        <xdr:cNvPr id="728" name="テキスト ボックス 727"/>
        <xdr:cNvSpPr txBox="1"/>
      </xdr:nvSpPr>
      <xdr:spPr>
        <a:xfrm>
          <a:off x="20245017" y="6125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9804</xdr:rowOff>
    </xdr:from>
    <xdr:to>
      <xdr:col>28</xdr:col>
      <xdr:colOff>365125</xdr:colOff>
      <xdr:row>37</xdr:row>
      <xdr:rowOff>111404</xdr:rowOff>
    </xdr:to>
    <xdr:sp macro="" textlink="">
      <xdr:nvSpPr>
        <xdr:cNvPr id="730" name="フローチャート : 判断 729"/>
        <xdr:cNvSpPr/>
      </xdr:nvSpPr>
      <xdr:spPr>
        <a:xfrm>
          <a:off x="19494500" y="6353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35</xdr:row>
      <xdr:rowOff>127931</xdr:rowOff>
    </xdr:from>
    <xdr:ext cx="378565" cy="259045"/>
    <xdr:sp macro="" textlink="">
      <xdr:nvSpPr>
        <xdr:cNvPr id="731" name="テキスト ボックス 730"/>
        <xdr:cNvSpPr txBox="1"/>
      </xdr:nvSpPr>
      <xdr:spPr>
        <a:xfrm>
          <a:off x="19356017" y="61286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7061</xdr:rowOff>
    </xdr:from>
    <xdr:to>
      <xdr:col>27</xdr:col>
      <xdr:colOff>161925</xdr:colOff>
      <xdr:row>37</xdr:row>
      <xdr:rowOff>108661</xdr:rowOff>
    </xdr:to>
    <xdr:sp macro="" textlink="">
      <xdr:nvSpPr>
        <xdr:cNvPr id="732" name="フローチャート : 判断 731"/>
        <xdr:cNvSpPr/>
      </xdr:nvSpPr>
      <xdr:spPr>
        <a:xfrm>
          <a:off x="18605500" y="635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35</xdr:row>
      <xdr:rowOff>125188</xdr:rowOff>
    </xdr:from>
    <xdr:ext cx="378565" cy="259045"/>
    <xdr:sp macro="" textlink="">
      <xdr:nvSpPr>
        <xdr:cNvPr id="733" name="テキスト ボックス 732"/>
        <xdr:cNvSpPr txBox="1"/>
      </xdr:nvSpPr>
      <xdr:spPr>
        <a:xfrm>
          <a:off x="18467017" y="61259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9" name="円/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1" name="円/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2" name="テキスト ボックス 74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3" name="円/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4" name="テキスト ボックス 74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5" name="円/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6" name="テキスト ボックス 74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7" name="円/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48" name="テキスト ボックス 74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9" name="直線コネクタ 75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60" name="テキスト ボックス 75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1" name="直線コネクタ 76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2" name="テキスト ボックス 76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3" name="直線コネクタ 76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4" name="テキスト ボックス 76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5" name="直線コネクタ 76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6" name="テキスト ボックス 76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8" name="テキスト ボックス 76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2540</xdr:rowOff>
    </xdr:from>
    <xdr:to>
      <xdr:col>32</xdr:col>
      <xdr:colOff>186689</xdr:colOff>
      <xdr:row>58</xdr:row>
      <xdr:rowOff>139700</xdr:rowOff>
    </xdr:to>
    <xdr:cxnSp macro="">
      <xdr:nvCxnSpPr>
        <xdr:cNvPr id="770" name="直線コネクタ 769"/>
        <xdr:cNvCxnSpPr/>
      </xdr:nvCxnSpPr>
      <xdr:spPr>
        <a:xfrm flipV="1">
          <a:off x="22159595" y="8575040"/>
          <a:ext cx="1269"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2" name="直線コネクタ 77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120667</xdr:rowOff>
    </xdr:from>
    <xdr:ext cx="534377" cy="259045"/>
    <xdr:sp macro="" textlink="">
      <xdr:nvSpPr>
        <xdr:cNvPr id="773" name="貸付金最大値テキスト"/>
        <xdr:cNvSpPr txBox="1"/>
      </xdr:nvSpPr>
      <xdr:spPr>
        <a:xfrm>
          <a:off x="22212300" y="835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33,000</a:t>
          </a:r>
          <a:endParaRPr kumimoji="1" lang="ja-JP" altLang="en-US" sz="1000" b="1">
            <a:latin typeface="ＭＳ Ｐゴシック"/>
          </a:endParaRPr>
        </a:p>
      </xdr:txBody>
    </xdr:sp>
    <xdr:clientData/>
  </xdr:oneCellAnchor>
  <xdr:twoCellAnchor>
    <xdr:from>
      <xdr:col>32</xdr:col>
      <xdr:colOff>98425</xdr:colOff>
      <xdr:row>50</xdr:row>
      <xdr:rowOff>2540</xdr:rowOff>
    </xdr:from>
    <xdr:to>
      <xdr:col>32</xdr:col>
      <xdr:colOff>276225</xdr:colOff>
      <xdr:row>50</xdr:row>
      <xdr:rowOff>2540</xdr:rowOff>
    </xdr:to>
    <xdr:cxnSp macro="">
      <xdr:nvCxnSpPr>
        <xdr:cNvPr id="774" name="直線コネクタ 773"/>
        <xdr:cNvCxnSpPr/>
      </xdr:nvCxnSpPr>
      <xdr:spPr>
        <a:xfrm>
          <a:off x="22072600" y="8575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75" name="直線コネクタ 77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131939</xdr:rowOff>
    </xdr:from>
    <xdr:ext cx="469744" cy="259045"/>
    <xdr:sp macro="" textlink="">
      <xdr:nvSpPr>
        <xdr:cNvPr id="776" name="貸付金平均値テキスト"/>
        <xdr:cNvSpPr txBox="1"/>
      </xdr:nvSpPr>
      <xdr:spPr>
        <a:xfrm>
          <a:off x="22212300" y="97331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109062</xdr:rowOff>
    </xdr:from>
    <xdr:to>
      <xdr:col>32</xdr:col>
      <xdr:colOff>238125</xdr:colOff>
      <xdr:row>58</xdr:row>
      <xdr:rowOff>39212</xdr:rowOff>
    </xdr:to>
    <xdr:sp macro="" textlink="">
      <xdr:nvSpPr>
        <xdr:cNvPr id="777" name="フローチャート : 判断 776"/>
        <xdr:cNvSpPr/>
      </xdr:nvSpPr>
      <xdr:spPr>
        <a:xfrm>
          <a:off x="221107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78" name="直線コネクタ 77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56</xdr:row>
      <xdr:rowOff>111897</xdr:rowOff>
    </xdr:from>
    <xdr:to>
      <xdr:col>31</xdr:col>
      <xdr:colOff>85725</xdr:colOff>
      <xdr:row>57</xdr:row>
      <xdr:rowOff>42047</xdr:rowOff>
    </xdr:to>
    <xdr:sp macro="" textlink="">
      <xdr:nvSpPr>
        <xdr:cNvPr id="779" name="フローチャート : 判断 778"/>
        <xdr:cNvSpPr/>
      </xdr:nvSpPr>
      <xdr:spPr>
        <a:xfrm>
          <a:off x="21272500" y="97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58574</xdr:rowOff>
    </xdr:from>
    <xdr:ext cx="469744" cy="259045"/>
    <xdr:sp macro="" textlink="">
      <xdr:nvSpPr>
        <xdr:cNvPr id="780" name="テキスト ボックス 779"/>
        <xdr:cNvSpPr txBox="1"/>
      </xdr:nvSpPr>
      <xdr:spPr>
        <a:xfrm>
          <a:off x="21088427" y="9488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6,997</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81" name="直線コネクタ 78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136449</xdr:rowOff>
    </xdr:from>
    <xdr:to>
      <xdr:col>29</xdr:col>
      <xdr:colOff>568325</xdr:colOff>
      <xdr:row>57</xdr:row>
      <xdr:rowOff>66599</xdr:rowOff>
    </xdr:to>
    <xdr:sp macro="" textlink="">
      <xdr:nvSpPr>
        <xdr:cNvPr id="782" name="フローチャート : 判断 781"/>
        <xdr:cNvSpPr/>
      </xdr:nvSpPr>
      <xdr:spPr>
        <a:xfrm>
          <a:off x="20383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83126</xdr:rowOff>
    </xdr:from>
    <xdr:ext cx="469744" cy="259045"/>
    <xdr:sp macro="" textlink="">
      <xdr:nvSpPr>
        <xdr:cNvPr id="783" name="テキスト ボックス 782"/>
        <xdr:cNvSpPr txBox="1"/>
      </xdr:nvSpPr>
      <xdr:spPr>
        <a:xfrm>
          <a:off x="20199427"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6,460</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84" name="直線コネクタ 78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160224</xdr:rowOff>
    </xdr:from>
    <xdr:to>
      <xdr:col>28</xdr:col>
      <xdr:colOff>365125</xdr:colOff>
      <xdr:row>57</xdr:row>
      <xdr:rowOff>90374</xdr:rowOff>
    </xdr:to>
    <xdr:sp macro="" textlink="">
      <xdr:nvSpPr>
        <xdr:cNvPr id="785" name="フローチャート : 判断 784"/>
        <xdr:cNvSpPr/>
      </xdr:nvSpPr>
      <xdr:spPr>
        <a:xfrm>
          <a:off x="19494500" y="976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106901</xdr:rowOff>
    </xdr:from>
    <xdr:ext cx="469744" cy="259045"/>
    <xdr:sp macro="" textlink="">
      <xdr:nvSpPr>
        <xdr:cNvPr id="786" name="テキスト ボックス 785"/>
        <xdr:cNvSpPr txBox="1"/>
      </xdr:nvSpPr>
      <xdr:spPr>
        <a:xfrm>
          <a:off x="19310427" y="9536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5,940</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146553</xdr:rowOff>
    </xdr:from>
    <xdr:to>
      <xdr:col>27</xdr:col>
      <xdr:colOff>161925</xdr:colOff>
      <xdr:row>57</xdr:row>
      <xdr:rowOff>76703</xdr:rowOff>
    </xdr:to>
    <xdr:sp macro="" textlink="">
      <xdr:nvSpPr>
        <xdr:cNvPr id="787" name="フローチャート : 判断 786"/>
        <xdr:cNvSpPr/>
      </xdr:nvSpPr>
      <xdr:spPr>
        <a:xfrm>
          <a:off x="18605500" y="97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93230</xdr:rowOff>
    </xdr:from>
    <xdr:ext cx="469744" cy="259045"/>
    <xdr:sp macro="" textlink="">
      <xdr:nvSpPr>
        <xdr:cNvPr id="788" name="テキスト ボックス 787"/>
        <xdr:cNvSpPr txBox="1"/>
      </xdr:nvSpPr>
      <xdr:spPr>
        <a:xfrm>
          <a:off x="18421427" y="9522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4" name="円/楕円 79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96" name="円/楕円 79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97" name="テキスト ボックス 79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8" name="円/楕円 79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9" name="テキスト ボックス 79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800" name="円/楕円 79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801" name="テキスト ボックス 800"/>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2" name="円/楕円 80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3" name="テキスト ボックス 802"/>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37,182</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14" name="テキスト ボックス 813"/>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5" name="直線コネクタ 81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6" name="テキスト ボックス 81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7" name="直線コネクタ 81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8" name="テキスト ボックス 81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9" name="直線コネクタ 81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20" name="テキスト ボックス 81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1" name="直線コネクタ 82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2" name="テキスト ボックス 82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3" name="直線コネクタ 82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4" name="テキスト ボックス 82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123378</xdr:rowOff>
    </xdr:from>
    <xdr:to>
      <xdr:col>32</xdr:col>
      <xdr:colOff>186689</xdr:colOff>
      <xdr:row>78</xdr:row>
      <xdr:rowOff>29149</xdr:rowOff>
    </xdr:to>
    <xdr:cxnSp macro="">
      <xdr:nvCxnSpPr>
        <xdr:cNvPr id="826" name="直線コネクタ 825"/>
        <xdr:cNvCxnSpPr/>
      </xdr:nvCxnSpPr>
      <xdr:spPr>
        <a:xfrm flipV="1">
          <a:off x="22159595" y="12124878"/>
          <a:ext cx="1269" cy="1277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32976</xdr:rowOff>
    </xdr:from>
    <xdr:ext cx="534377" cy="259045"/>
    <xdr:sp macro="" textlink="">
      <xdr:nvSpPr>
        <xdr:cNvPr id="827" name="繰出金最小値テキスト"/>
        <xdr:cNvSpPr txBox="1"/>
      </xdr:nvSpPr>
      <xdr:spPr>
        <a:xfrm>
          <a:off x="22212300" y="134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22,418</a:t>
          </a:r>
          <a:endParaRPr kumimoji="1" lang="ja-JP" altLang="en-US" sz="1000" b="1">
            <a:latin typeface="ＭＳ Ｐゴシック"/>
          </a:endParaRPr>
        </a:p>
      </xdr:txBody>
    </xdr:sp>
    <xdr:clientData/>
  </xdr:oneCellAnchor>
  <xdr:twoCellAnchor>
    <xdr:from>
      <xdr:col>32</xdr:col>
      <xdr:colOff>98425</xdr:colOff>
      <xdr:row>78</xdr:row>
      <xdr:rowOff>29149</xdr:rowOff>
    </xdr:from>
    <xdr:to>
      <xdr:col>32</xdr:col>
      <xdr:colOff>276225</xdr:colOff>
      <xdr:row>78</xdr:row>
      <xdr:rowOff>29149</xdr:rowOff>
    </xdr:to>
    <xdr:cxnSp macro="">
      <xdr:nvCxnSpPr>
        <xdr:cNvPr id="828" name="直線コネクタ 827"/>
        <xdr:cNvCxnSpPr/>
      </xdr:nvCxnSpPr>
      <xdr:spPr>
        <a:xfrm>
          <a:off x="22072600" y="13402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70055</xdr:rowOff>
    </xdr:from>
    <xdr:ext cx="534377" cy="259045"/>
    <xdr:sp macro="" textlink="">
      <xdr:nvSpPr>
        <xdr:cNvPr id="829" name="繰出金最大値テキスト"/>
        <xdr:cNvSpPr txBox="1"/>
      </xdr:nvSpPr>
      <xdr:spPr>
        <a:xfrm>
          <a:off x="22212300" y="1190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50,357</a:t>
          </a:r>
          <a:endParaRPr kumimoji="1" lang="ja-JP" altLang="en-US" sz="1000" b="1">
            <a:latin typeface="ＭＳ Ｐゴシック"/>
          </a:endParaRPr>
        </a:p>
      </xdr:txBody>
    </xdr:sp>
    <xdr:clientData/>
  </xdr:oneCellAnchor>
  <xdr:twoCellAnchor>
    <xdr:from>
      <xdr:col>32</xdr:col>
      <xdr:colOff>98425</xdr:colOff>
      <xdr:row>70</xdr:row>
      <xdr:rowOff>123378</xdr:rowOff>
    </xdr:from>
    <xdr:to>
      <xdr:col>32</xdr:col>
      <xdr:colOff>276225</xdr:colOff>
      <xdr:row>70</xdr:row>
      <xdr:rowOff>123378</xdr:rowOff>
    </xdr:to>
    <xdr:cxnSp macro="">
      <xdr:nvCxnSpPr>
        <xdr:cNvPr id="830" name="直線コネクタ 829"/>
        <xdr:cNvCxnSpPr/>
      </xdr:nvCxnSpPr>
      <xdr:spPr>
        <a:xfrm>
          <a:off x="22072600" y="1212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103261</xdr:rowOff>
    </xdr:from>
    <xdr:to>
      <xdr:col>32</xdr:col>
      <xdr:colOff>187325</xdr:colOff>
      <xdr:row>73</xdr:row>
      <xdr:rowOff>114371</xdr:rowOff>
    </xdr:to>
    <xdr:cxnSp macro="">
      <xdr:nvCxnSpPr>
        <xdr:cNvPr id="831" name="直線コネクタ 830"/>
        <xdr:cNvCxnSpPr/>
      </xdr:nvCxnSpPr>
      <xdr:spPr>
        <a:xfrm flipV="1">
          <a:off x="21323300" y="12619111"/>
          <a:ext cx="838200" cy="1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117162</xdr:rowOff>
    </xdr:from>
    <xdr:ext cx="534377" cy="259045"/>
    <xdr:sp macro="" textlink="">
      <xdr:nvSpPr>
        <xdr:cNvPr id="832" name="繰出金平均値テキスト"/>
        <xdr:cNvSpPr txBox="1"/>
      </xdr:nvSpPr>
      <xdr:spPr>
        <a:xfrm>
          <a:off x="22212300" y="128044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33,910</a:t>
          </a:r>
          <a:endParaRPr kumimoji="1" lang="ja-JP" altLang="en-US" sz="1000" b="1">
            <a:solidFill>
              <a:srgbClr val="000080"/>
            </a:solidFill>
            <a:latin typeface="ＭＳ Ｐゴシック"/>
          </a:endParaRPr>
        </a:p>
      </xdr:txBody>
    </xdr:sp>
    <xdr:clientData/>
  </xdr:oneCellAnchor>
  <xdr:twoCellAnchor>
    <xdr:from>
      <xdr:col>32</xdr:col>
      <xdr:colOff>136525</xdr:colOff>
      <xdr:row>74</xdr:row>
      <xdr:rowOff>138735</xdr:rowOff>
    </xdr:from>
    <xdr:to>
      <xdr:col>32</xdr:col>
      <xdr:colOff>238125</xdr:colOff>
      <xdr:row>75</xdr:row>
      <xdr:rowOff>68885</xdr:rowOff>
    </xdr:to>
    <xdr:sp macro="" textlink="">
      <xdr:nvSpPr>
        <xdr:cNvPr id="833" name="フローチャート : 判断 832"/>
        <xdr:cNvSpPr/>
      </xdr:nvSpPr>
      <xdr:spPr>
        <a:xfrm>
          <a:off x="221107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73</xdr:row>
      <xdr:rowOff>114371</xdr:rowOff>
    </xdr:from>
    <xdr:to>
      <xdr:col>31</xdr:col>
      <xdr:colOff>34925</xdr:colOff>
      <xdr:row>74</xdr:row>
      <xdr:rowOff>10633</xdr:rowOff>
    </xdr:to>
    <xdr:cxnSp macro="">
      <xdr:nvCxnSpPr>
        <xdr:cNvPr id="834" name="直線コネクタ 833"/>
        <xdr:cNvCxnSpPr/>
      </xdr:nvCxnSpPr>
      <xdr:spPr>
        <a:xfrm flipV="1">
          <a:off x="20434300" y="12630221"/>
          <a:ext cx="889000" cy="6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73</xdr:row>
      <xdr:rowOff>87209</xdr:rowOff>
    </xdr:from>
    <xdr:to>
      <xdr:col>31</xdr:col>
      <xdr:colOff>85725</xdr:colOff>
      <xdr:row>74</xdr:row>
      <xdr:rowOff>17359</xdr:rowOff>
    </xdr:to>
    <xdr:sp macro="" textlink="">
      <xdr:nvSpPr>
        <xdr:cNvPr id="835" name="フローチャート : 判断 834"/>
        <xdr:cNvSpPr/>
      </xdr:nvSpPr>
      <xdr:spPr>
        <a:xfrm>
          <a:off x="21272500" y="12603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8486</xdr:rowOff>
    </xdr:from>
    <xdr:ext cx="534377" cy="259045"/>
    <xdr:sp macro="" textlink="">
      <xdr:nvSpPr>
        <xdr:cNvPr id="836" name="テキスト ボックス 835"/>
        <xdr:cNvSpPr txBox="1"/>
      </xdr:nvSpPr>
      <xdr:spPr>
        <a:xfrm>
          <a:off x="21056111" y="12695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38,787</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7615</xdr:rowOff>
    </xdr:from>
    <xdr:to>
      <xdr:col>29</xdr:col>
      <xdr:colOff>517525</xdr:colOff>
      <xdr:row>74</xdr:row>
      <xdr:rowOff>10633</xdr:rowOff>
    </xdr:to>
    <xdr:cxnSp macro="">
      <xdr:nvCxnSpPr>
        <xdr:cNvPr id="837" name="直線コネクタ 836"/>
        <xdr:cNvCxnSpPr/>
      </xdr:nvCxnSpPr>
      <xdr:spPr>
        <a:xfrm>
          <a:off x="19545300" y="12694915"/>
          <a:ext cx="889000" cy="3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74</xdr:row>
      <xdr:rowOff>56256</xdr:rowOff>
    </xdr:from>
    <xdr:to>
      <xdr:col>29</xdr:col>
      <xdr:colOff>568325</xdr:colOff>
      <xdr:row>74</xdr:row>
      <xdr:rowOff>157856</xdr:rowOff>
    </xdr:to>
    <xdr:sp macro="" textlink="">
      <xdr:nvSpPr>
        <xdr:cNvPr id="838" name="フローチャート : 判断 837"/>
        <xdr:cNvSpPr/>
      </xdr:nvSpPr>
      <xdr:spPr>
        <a:xfrm>
          <a:off x="20383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148983</xdr:rowOff>
    </xdr:from>
    <xdr:ext cx="534377" cy="259045"/>
    <xdr:sp macro="" textlink="">
      <xdr:nvSpPr>
        <xdr:cNvPr id="839" name="テキスト ボックス 838"/>
        <xdr:cNvSpPr txBox="1"/>
      </xdr:nvSpPr>
      <xdr:spPr>
        <a:xfrm>
          <a:off x="20167111" y="1283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35,714</a:t>
          </a:r>
          <a:endParaRPr kumimoji="1" lang="ja-JP" altLang="en-US" sz="1000" b="1">
            <a:solidFill>
              <a:srgbClr val="000080"/>
            </a:solidFill>
            <a:latin typeface="ＭＳ Ｐゴシック"/>
          </a:endParaRPr>
        </a:p>
      </xdr:txBody>
    </xdr:sp>
    <xdr:clientData/>
  </xdr:oneCellAnchor>
  <xdr:twoCellAnchor>
    <xdr:from>
      <xdr:col>27</xdr:col>
      <xdr:colOff>111125</xdr:colOff>
      <xdr:row>73</xdr:row>
      <xdr:rowOff>124292</xdr:rowOff>
    </xdr:from>
    <xdr:to>
      <xdr:col>28</xdr:col>
      <xdr:colOff>314325</xdr:colOff>
      <xdr:row>74</xdr:row>
      <xdr:rowOff>7615</xdr:rowOff>
    </xdr:to>
    <xdr:cxnSp macro="">
      <xdr:nvCxnSpPr>
        <xdr:cNvPr id="840" name="直線コネクタ 839"/>
        <xdr:cNvCxnSpPr/>
      </xdr:nvCxnSpPr>
      <xdr:spPr>
        <a:xfrm>
          <a:off x="18656300" y="12640142"/>
          <a:ext cx="889000" cy="5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74</xdr:row>
      <xdr:rowOff>99187</xdr:rowOff>
    </xdr:from>
    <xdr:to>
      <xdr:col>28</xdr:col>
      <xdr:colOff>365125</xdr:colOff>
      <xdr:row>75</xdr:row>
      <xdr:rowOff>29337</xdr:rowOff>
    </xdr:to>
    <xdr:sp macro="" textlink="">
      <xdr:nvSpPr>
        <xdr:cNvPr id="841" name="フローチャート : 判断 840"/>
        <xdr:cNvSpPr/>
      </xdr:nvSpPr>
      <xdr:spPr>
        <a:xfrm>
          <a:off x="19494500" y="12786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20464</xdr:rowOff>
    </xdr:from>
    <xdr:ext cx="534377" cy="259045"/>
    <xdr:sp macro="" textlink="">
      <xdr:nvSpPr>
        <xdr:cNvPr id="842" name="テキスト ボックス 841"/>
        <xdr:cNvSpPr txBox="1"/>
      </xdr:nvSpPr>
      <xdr:spPr>
        <a:xfrm>
          <a:off x="19278111" y="1287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34,775</a:t>
          </a:r>
          <a:endParaRPr kumimoji="1" lang="ja-JP" altLang="en-US" sz="1000" b="1">
            <a:solidFill>
              <a:srgbClr val="000080"/>
            </a:solidFill>
            <a:latin typeface="ＭＳ Ｐゴシック"/>
          </a:endParaRPr>
        </a:p>
      </xdr:txBody>
    </xdr:sp>
    <xdr:clientData/>
  </xdr:oneCellAnchor>
  <xdr:twoCellAnchor>
    <xdr:from>
      <xdr:col>27</xdr:col>
      <xdr:colOff>60325</xdr:colOff>
      <xdr:row>74</xdr:row>
      <xdr:rowOff>124516</xdr:rowOff>
    </xdr:from>
    <xdr:to>
      <xdr:col>27</xdr:col>
      <xdr:colOff>161925</xdr:colOff>
      <xdr:row>75</xdr:row>
      <xdr:rowOff>54666</xdr:rowOff>
    </xdr:to>
    <xdr:sp macro="" textlink="">
      <xdr:nvSpPr>
        <xdr:cNvPr id="843" name="フローチャート : 判断 842"/>
        <xdr:cNvSpPr/>
      </xdr:nvSpPr>
      <xdr:spPr>
        <a:xfrm>
          <a:off x="18605500" y="1281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45793</xdr:rowOff>
    </xdr:from>
    <xdr:ext cx="534377" cy="259045"/>
    <xdr:sp macro="" textlink="">
      <xdr:nvSpPr>
        <xdr:cNvPr id="844" name="テキスト ボックス 843"/>
        <xdr:cNvSpPr txBox="1"/>
      </xdr:nvSpPr>
      <xdr:spPr>
        <a:xfrm>
          <a:off x="18389111" y="1290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5" name="テキスト ボックス 84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6" name="テキスト ボックス 84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7" name="テキスト ボックス 84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8" name="テキスト ボックス 84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9" name="テキスト ボックス 84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73</xdr:row>
      <xdr:rowOff>52461</xdr:rowOff>
    </xdr:from>
    <xdr:to>
      <xdr:col>32</xdr:col>
      <xdr:colOff>238125</xdr:colOff>
      <xdr:row>73</xdr:row>
      <xdr:rowOff>154061</xdr:rowOff>
    </xdr:to>
    <xdr:sp macro="" textlink="">
      <xdr:nvSpPr>
        <xdr:cNvPr id="850" name="円/楕円 849"/>
        <xdr:cNvSpPr/>
      </xdr:nvSpPr>
      <xdr:spPr>
        <a:xfrm>
          <a:off x="22110700" y="1256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72</xdr:row>
      <xdr:rowOff>75338</xdr:rowOff>
    </xdr:from>
    <xdr:ext cx="534377" cy="259045"/>
    <xdr:sp macro="" textlink="">
      <xdr:nvSpPr>
        <xdr:cNvPr id="851" name="繰出金該当値テキスト"/>
        <xdr:cNvSpPr txBox="1"/>
      </xdr:nvSpPr>
      <xdr:spPr>
        <a:xfrm>
          <a:off x="22212300" y="1241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39,547</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63571</xdr:rowOff>
    </xdr:from>
    <xdr:to>
      <xdr:col>31</xdr:col>
      <xdr:colOff>85725</xdr:colOff>
      <xdr:row>73</xdr:row>
      <xdr:rowOff>165171</xdr:rowOff>
    </xdr:to>
    <xdr:sp macro="" textlink="">
      <xdr:nvSpPr>
        <xdr:cNvPr id="852" name="円/楕円 851"/>
        <xdr:cNvSpPr/>
      </xdr:nvSpPr>
      <xdr:spPr>
        <a:xfrm>
          <a:off x="21272500" y="1257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72</xdr:row>
      <xdr:rowOff>10248</xdr:rowOff>
    </xdr:from>
    <xdr:ext cx="534377" cy="259045"/>
    <xdr:sp macro="" textlink="">
      <xdr:nvSpPr>
        <xdr:cNvPr id="853" name="テキスト ボックス 852"/>
        <xdr:cNvSpPr txBox="1"/>
      </xdr:nvSpPr>
      <xdr:spPr>
        <a:xfrm>
          <a:off x="21056111" y="12354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39,304</a:t>
          </a:r>
          <a:endParaRPr kumimoji="1" lang="ja-JP" altLang="en-US" sz="1000" b="1">
            <a:solidFill>
              <a:srgbClr val="FF0000"/>
            </a:solidFill>
            <a:latin typeface="ＭＳ Ｐゴシック"/>
          </a:endParaRPr>
        </a:p>
      </xdr:txBody>
    </xdr:sp>
    <xdr:clientData/>
  </xdr:oneCellAnchor>
  <xdr:twoCellAnchor>
    <xdr:from>
      <xdr:col>29</xdr:col>
      <xdr:colOff>466725</xdr:colOff>
      <xdr:row>73</xdr:row>
      <xdr:rowOff>131283</xdr:rowOff>
    </xdr:from>
    <xdr:to>
      <xdr:col>29</xdr:col>
      <xdr:colOff>568325</xdr:colOff>
      <xdr:row>74</xdr:row>
      <xdr:rowOff>61433</xdr:rowOff>
    </xdr:to>
    <xdr:sp macro="" textlink="">
      <xdr:nvSpPr>
        <xdr:cNvPr id="854" name="円/楕円 853"/>
        <xdr:cNvSpPr/>
      </xdr:nvSpPr>
      <xdr:spPr>
        <a:xfrm>
          <a:off x="20383500" y="1264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72</xdr:row>
      <xdr:rowOff>77960</xdr:rowOff>
    </xdr:from>
    <xdr:ext cx="534377" cy="259045"/>
    <xdr:sp macro="" textlink="">
      <xdr:nvSpPr>
        <xdr:cNvPr id="855" name="テキスト ボックス 854"/>
        <xdr:cNvSpPr txBox="1"/>
      </xdr:nvSpPr>
      <xdr:spPr>
        <a:xfrm>
          <a:off x="20167111" y="1242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37,823</a:t>
          </a:r>
          <a:endParaRPr kumimoji="1" lang="ja-JP" altLang="en-US" sz="1000" b="1">
            <a:solidFill>
              <a:srgbClr val="FF0000"/>
            </a:solidFill>
            <a:latin typeface="ＭＳ Ｐゴシック"/>
          </a:endParaRPr>
        </a:p>
      </xdr:txBody>
    </xdr:sp>
    <xdr:clientData/>
  </xdr:oneCellAnchor>
  <xdr:twoCellAnchor>
    <xdr:from>
      <xdr:col>28</xdr:col>
      <xdr:colOff>263525</xdr:colOff>
      <xdr:row>73</xdr:row>
      <xdr:rowOff>128265</xdr:rowOff>
    </xdr:from>
    <xdr:to>
      <xdr:col>28</xdr:col>
      <xdr:colOff>365125</xdr:colOff>
      <xdr:row>74</xdr:row>
      <xdr:rowOff>58415</xdr:rowOff>
    </xdr:to>
    <xdr:sp macro="" textlink="">
      <xdr:nvSpPr>
        <xdr:cNvPr id="856" name="円/楕円 855"/>
        <xdr:cNvSpPr/>
      </xdr:nvSpPr>
      <xdr:spPr>
        <a:xfrm>
          <a:off x="19494500" y="126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72</xdr:row>
      <xdr:rowOff>74942</xdr:rowOff>
    </xdr:from>
    <xdr:ext cx="534377" cy="259045"/>
    <xdr:sp macro="" textlink="">
      <xdr:nvSpPr>
        <xdr:cNvPr id="857" name="テキスト ボックス 856"/>
        <xdr:cNvSpPr txBox="1"/>
      </xdr:nvSpPr>
      <xdr:spPr>
        <a:xfrm>
          <a:off x="19278111" y="12419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37,889</a:t>
          </a:r>
          <a:endParaRPr kumimoji="1" lang="ja-JP" altLang="en-US" sz="1000" b="1">
            <a:solidFill>
              <a:srgbClr val="FF0000"/>
            </a:solidFill>
            <a:latin typeface="ＭＳ Ｐゴシック"/>
          </a:endParaRPr>
        </a:p>
      </xdr:txBody>
    </xdr:sp>
    <xdr:clientData/>
  </xdr:oneCellAnchor>
  <xdr:twoCellAnchor>
    <xdr:from>
      <xdr:col>27</xdr:col>
      <xdr:colOff>60325</xdr:colOff>
      <xdr:row>73</xdr:row>
      <xdr:rowOff>73492</xdr:rowOff>
    </xdr:from>
    <xdr:to>
      <xdr:col>27</xdr:col>
      <xdr:colOff>161925</xdr:colOff>
      <xdr:row>74</xdr:row>
      <xdr:rowOff>3642</xdr:rowOff>
    </xdr:to>
    <xdr:sp macro="" textlink="">
      <xdr:nvSpPr>
        <xdr:cNvPr id="858" name="円/楕円 857"/>
        <xdr:cNvSpPr/>
      </xdr:nvSpPr>
      <xdr:spPr>
        <a:xfrm>
          <a:off x="18605500" y="1258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72</xdr:row>
      <xdr:rowOff>20169</xdr:rowOff>
    </xdr:from>
    <xdr:ext cx="534377" cy="259045"/>
    <xdr:sp macro="" textlink="">
      <xdr:nvSpPr>
        <xdr:cNvPr id="859" name="テキスト ボックス 858"/>
        <xdr:cNvSpPr txBox="1"/>
      </xdr:nvSpPr>
      <xdr:spPr>
        <a:xfrm>
          <a:off x="18389111" y="12364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39,087</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0" name="正方形/長方形 85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1" name="正方形/長方形 86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2" name="正方形/長方形 86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3" name="正方形/長方形 86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4" name="正方形/長方形 86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5" name="正方形/長方形 86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6" name="正方形/長方形 86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7" name="正方形/長方形 86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8" name="テキスト ボックス 86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9" name="直線コネクタ 86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0" name="直線コネクタ 86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1" name="テキスト ボックス 87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2" name="直線コネクタ 87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3" name="テキスト ボックス 87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5" name="直線コネクタ 87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9" name="直線コネクタ 87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0" name="直線コネクタ 87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2" name="フローチャート : 判断 88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3" name="直線コネクタ 88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4" name="フローチャート : 判断 88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5" name="テキスト ボックス 884"/>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6" name="直線コネクタ 88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7" name="フローチャート : 判断 88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8" name="テキスト ボックス 887"/>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9" name="直線コネクタ 88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0" name="フローチャート : 判断 88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1" name="テキスト ボックス 890"/>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2" name="フローチャート : 判断 89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3" name="テキスト ボックス 892"/>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4" name="テキスト ボックス 89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5" name="テキスト ボックス 89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6" name="テキスト ボックス 89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7" name="テキスト ボックス 89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8" name="テキスト ボックス 89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9" name="円/楕円 89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1" name="円/楕円 90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2" name="テキスト ボックス 901"/>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3" name="円/楕円 90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4" name="テキスト ボックス 903"/>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5" name="円/楕円 90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6" name="テキスト ボックス 905"/>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7" name="円/楕円 90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8" name="テキスト ボックス 907"/>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9" name="正方形/長方形 90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0" name="正方形/長方形 909"/>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1" name="テキスト ボックス 91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a:rPr>
            <a:t>人件費は、退職手当の減などにより前年度比減となり、類似団体内</a:t>
          </a:r>
          <a:r>
            <a:rPr kumimoji="1" lang="en-US" altLang="ja-JP" sz="1050">
              <a:latin typeface="ＭＳ Ｐゴシック"/>
            </a:rPr>
            <a:t>28/32</a:t>
          </a:r>
          <a:r>
            <a:rPr kumimoji="1" lang="ja-JP" altLang="en-US" sz="1050">
              <a:latin typeface="ＭＳ Ｐゴシック"/>
            </a:rPr>
            <a:t>位となった。常備消防事務の委託など、人口</a:t>
          </a:r>
          <a:r>
            <a:rPr kumimoji="1" lang="en-US" altLang="ja-JP" sz="1050">
              <a:latin typeface="ＭＳ Ｐゴシック"/>
            </a:rPr>
            <a:t>1,000</a:t>
          </a:r>
          <a:r>
            <a:rPr kumimoji="1" lang="ja-JP" altLang="en-US" sz="1050">
              <a:latin typeface="ＭＳ Ｐゴシック"/>
            </a:rPr>
            <a:t>人当たり職員数が類似団体平均</a:t>
          </a:r>
          <a:r>
            <a:rPr kumimoji="1" lang="en-US" altLang="ja-JP" sz="1050">
              <a:latin typeface="ＭＳ Ｐゴシック"/>
            </a:rPr>
            <a:t>6.07</a:t>
          </a:r>
          <a:r>
            <a:rPr kumimoji="1" lang="ja-JP" altLang="en-US" sz="1050">
              <a:latin typeface="ＭＳ Ｐゴシック"/>
            </a:rPr>
            <a:t>人に対し当市は</a:t>
          </a:r>
          <a:r>
            <a:rPr kumimoji="1" lang="en-US" altLang="ja-JP" sz="1050">
              <a:latin typeface="ＭＳ Ｐゴシック"/>
            </a:rPr>
            <a:t>4.7</a:t>
          </a:r>
          <a:r>
            <a:rPr kumimoji="1" lang="ja-JP" altLang="en-US" sz="1050">
              <a:latin typeface="ＭＳ Ｐゴシック"/>
            </a:rPr>
            <a:t>人であり、職員数が少ないことが主な要因である。</a:t>
          </a:r>
          <a:endParaRPr kumimoji="1" lang="en-US" altLang="ja-JP" sz="105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a:rPr>
            <a:t>扶助費は、民間保育園等運営費の増などにより前年度比増となり、類似団体内</a:t>
          </a:r>
          <a:r>
            <a:rPr kumimoji="1" lang="en-US" altLang="ja-JP" sz="1050">
              <a:latin typeface="ＭＳ Ｐゴシック"/>
            </a:rPr>
            <a:t>9/32</a:t>
          </a:r>
          <a:r>
            <a:rPr kumimoji="1" lang="ja-JP" altLang="en-US" sz="1050">
              <a:latin typeface="ＭＳ Ｐゴシック"/>
            </a:rPr>
            <a:t>位となった。老人福祉費の伸びに落ち着きがみられるものの、待機児童解消策を推進したことによる児童福祉費の増や自立支援給付費の増による社会福祉費の増が続いていることが主な要因であり、性質別のコストでは最も大きく増加した。これらの経費については、義務的経費（経常経費）であることから経常収支比率の悪化を招くなど財政の硬直化にも繋がるため、提供サービスの選択は将来を見据えていく必要がある。</a:t>
          </a:r>
          <a:endParaRPr kumimoji="1" lang="en-US" altLang="ja-JP" sz="105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a:rPr>
            <a:t>補助費等は、類似団体内</a:t>
          </a:r>
          <a:r>
            <a:rPr kumimoji="1" lang="en-US" altLang="ja-JP" sz="1050">
              <a:latin typeface="ＭＳ Ｐゴシック"/>
            </a:rPr>
            <a:t>7/32</a:t>
          </a:r>
          <a:r>
            <a:rPr kumimoji="1" lang="ja-JP" altLang="en-US" sz="1050">
              <a:latin typeface="ＭＳ Ｐゴシック"/>
            </a:rPr>
            <a:t>位となった。常備消防事務を都に委託していることから内訳として国・県に対する補助費が高い他、小平・村山・大和衛生組合など一部事務組合に対する補助費が高いことが特徴的である。</a:t>
          </a:r>
          <a:endParaRPr kumimoji="1" lang="en-US" altLang="ja-JP" sz="105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a:rPr>
            <a:t>普通建設事業費は、私立保育園園舎建築補助などにより民生費（児童福祉費）が増となったが、第三小学校拡張用地購入・移転補償の終了や新みちづくり・まちづくりパートナー事業の減などにより、教育費（小学校費）及び土木費（都市計画費）が減となったことで前年度比減となり、類似団体内</a:t>
          </a:r>
          <a:r>
            <a:rPr kumimoji="1" lang="en-US" altLang="ja-JP" sz="1050">
              <a:latin typeface="ＭＳ Ｐゴシック"/>
            </a:rPr>
            <a:t>32/32</a:t>
          </a:r>
          <a:r>
            <a:rPr kumimoji="1" lang="ja-JP" altLang="en-US" sz="1050">
              <a:latin typeface="ＭＳ Ｐゴシック"/>
            </a:rPr>
            <a:t>位となった。今後は、駅前再開発事業を始めとした都市計画事業などの進捗により多くの費用が見込まれることから、市の貯金である基金の残高確保に努めるなど、財政需要に備えた財政運営が求められる。</a:t>
          </a:r>
          <a:endParaRPr kumimoji="1" lang="en-US" altLang="ja-JP" sz="105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050">
              <a:latin typeface="ＭＳ Ｐゴシック"/>
            </a:rPr>
            <a:t>公債費は、類似団体内</a:t>
          </a:r>
          <a:r>
            <a:rPr kumimoji="1" lang="en-US" altLang="ja-JP" sz="1050">
              <a:latin typeface="ＭＳ Ｐゴシック"/>
            </a:rPr>
            <a:t>26/32</a:t>
          </a:r>
          <a:r>
            <a:rPr kumimoji="1" lang="ja-JP" altLang="en-US" sz="1050">
              <a:latin typeface="ＭＳ Ｐゴシック"/>
            </a:rPr>
            <a:t>位となった。年度内において、市債の借入が償還元金を上回らないよう財政規律を守ってきたことから起債残高が減ることで公債費（償還）も減となった。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東京都小平市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189,885
185,324
20.51
63,172,051
61,529,066
1,642,308
34,508,583
27,549,964</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0.6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Ⅳ</a:t>
          </a:r>
          <a:r>
            <a:rPr kumimoji="1" lang="ja-JP" altLang="en-US" sz="1100" b="1">
              <a:solidFill>
                <a:srgbClr val="000000"/>
              </a:solidFill>
              <a:latin typeface="ＭＳ ゴシック"/>
            </a:rPr>
            <a:t>－３</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3,300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136434</xdr:rowOff>
    </xdr:from>
    <xdr:to>
      <xdr:col>6</xdr:col>
      <xdr:colOff>510540</xdr:colOff>
      <xdr:row>39</xdr:row>
      <xdr:rowOff>72753</xdr:rowOff>
    </xdr:to>
    <xdr:cxnSp macro="">
      <xdr:nvCxnSpPr>
        <xdr:cNvPr id="58" name="直線コネクタ 57"/>
        <xdr:cNvCxnSpPr/>
      </xdr:nvCxnSpPr>
      <xdr:spPr>
        <a:xfrm flipV="1">
          <a:off x="4633595" y="5279934"/>
          <a:ext cx="127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76580</xdr:rowOff>
    </xdr:from>
    <xdr:ext cx="469744" cy="259045"/>
    <xdr:sp macro="" textlink="">
      <xdr:nvSpPr>
        <xdr:cNvPr id="59" name="議会費最小値テキスト"/>
        <xdr:cNvSpPr txBox="1"/>
      </xdr:nvSpPr>
      <xdr:spPr>
        <a:xfrm>
          <a:off x="4686300" y="676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6</xdr:col>
      <xdr:colOff>422275</xdr:colOff>
      <xdr:row>39</xdr:row>
      <xdr:rowOff>72753</xdr:rowOff>
    </xdr:from>
    <xdr:to>
      <xdr:col>6</xdr:col>
      <xdr:colOff>600075</xdr:colOff>
      <xdr:row>39</xdr:row>
      <xdr:rowOff>72753</xdr:rowOff>
    </xdr:to>
    <xdr:cxnSp macro="">
      <xdr:nvCxnSpPr>
        <xdr:cNvPr id="60" name="直線コネクタ 59"/>
        <xdr:cNvCxnSpPr/>
      </xdr:nvCxnSpPr>
      <xdr:spPr>
        <a:xfrm>
          <a:off x="4546600" y="67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83111</xdr:rowOff>
    </xdr:from>
    <xdr:ext cx="469744" cy="259045"/>
    <xdr:sp macro="" textlink="">
      <xdr:nvSpPr>
        <xdr:cNvPr id="61" name="議会費最大値テキスト"/>
        <xdr:cNvSpPr txBox="1"/>
      </xdr:nvSpPr>
      <xdr:spPr>
        <a:xfrm>
          <a:off x="4686300" y="505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2,883</a:t>
          </a:r>
          <a:endParaRPr kumimoji="1" lang="ja-JP" altLang="en-US" sz="1000" b="1">
            <a:latin typeface="ＭＳ Ｐゴシック"/>
          </a:endParaRPr>
        </a:p>
      </xdr:txBody>
    </xdr:sp>
    <xdr:clientData/>
  </xdr:oneCellAnchor>
  <xdr:twoCellAnchor>
    <xdr:from>
      <xdr:col>6</xdr:col>
      <xdr:colOff>422275</xdr:colOff>
      <xdr:row>30</xdr:row>
      <xdr:rowOff>136434</xdr:rowOff>
    </xdr:from>
    <xdr:to>
      <xdr:col>6</xdr:col>
      <xdr:colOff>600075</xdr:colOff>
      <xdr:row>30</xdr:row>
      <xdr:rowOff>136434</xdr:rowOff>
    </xdr:to>
    <xdr:cxnSp macro="">
      <xdr:nvCxnSpPr>
        <xdr:cNvPr id="62" name="直線コネクタ 61"/>
        <xdr:cNvCxnSpPr/>
      </xdr:nvCxnSpPr>
      <xdr:spPr>
        <a:xfrm>
          <a:off x="4546600" y="5279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75474</xdr:rowOff>
    </xdr:from>
    <xdr:to>
      <xdr:col>6</xdr:col>
      <xdr:colOff>511175</xdr:colOff>
      <xdr:row>33</xdr:row>
      <xdr:rowOff>98878</xdr:rowOff>
    </xdr:to>
    <xdr:cxnSp macro="">
      <xdr:nvCxnSpPr>
        <xdr:cNvPr id="63" name="直線コネクタ 62"/>
        <xdr:cNvCxnSpPr/>
      </xdr:nvCxnSpPr>
      <xdr:spPr>
        <a:xfrm>
          <a:off x="3797300" y="5561874"/>
          <a:ext cx="838200" cy="19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76580</xdr:rowOff>
    </xdr:from>
    <xdr:ext cx="469744" cy="259045"/>
    <xdr:sp macro="" textlink="">
      <xdr:nvSpPr>
        <xdr:cNvPr id="64" name="議会費平均値テキスト"/>
        <xdr:cNvSpPr txBox="1"/>
      </xdr:nvSpPr>
      <xdr:spPr>
        <a:xfrm>
          <a:off x="4686300" y="6077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2,084</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98153</xdr:rowOff>
    </xdr:from>
    <xdr:to>
      <xdr:col>6</xdr:col>
      <xdr:colOff>561975</xdr:colOff>
      <xdr:row>36</xdr:row>
      <xdr:rowOff>28303</xdr:rowOff>
    </xdr:to>
    <xdr:sp macro="" textlink="">
      <xdr:nvSpPr>
        <xdr:cNvPr id="65" name="フローチャート : 判断 64"/>
        <xdr:cNvSpPr/>
      </xdr:nvSpPr>
      <xdr:spPr>
        <a:xfrm>
          <a:off x="4584700" y="609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75474</xdr:rowOff>
    </xdr:from>
    <xdr:to>
      <xdr:col>5</xdr:col>
      <xdr:colOff>358775</xdr:colOff>
      <xdr:row>33</xdr:row>
      <xdr:rowOff>27033</xdr:rowOff>
    </xdr:to>
    <xdr:cxnSp macro="">
      <xdr:nvCxnSpPr>
        <xdr:cNvPr id="66" name="直線コネクタ 65"/>
        <xdr:cNvCxnSpPr/>
      </xdr:nvCxnSpPr>
      <xdr:spPr>
        <a:xfrm flipV="1">
          <a:off x="2908300" y="5561874"/>
          <a:ext cx="889000" cy="12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33</xdr:row>
      <xdr:rowOff>94887</xdr:rowOff>
    </xdr:from>
    <xdr:to>
      <xdr:col>5</xdr:col>
      <xdr:colOff>409575</xdr:colOff>
      <xdr:row>34</xdr:row>
      <xdr:rowOff>25037</xdr:rowOff>
    </xdr:to>
    <xdr:sp macro="" textlink="">
      <xdr:nvSpPr>
        <xdr:cNvPr id="67" name="フローチャート : 判断 66"/>
        <xdr:cNvSpPr/>
      </xdr:nvSpPr>
      <xdr:spPr>
        <a:xfrm>
          <a:off x="3746500" y="575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16164</xdr:rowOff>
    </xdr:from>
    <xdr:ext cx="469744" cy="259045"/>
    <xdr:sp macro="" textlink="">
      <xdr:nvSpPr>
        <xdr:cNvPr id="68" name="テキスト ボックス 67"/>
        <xdr:cNvSpPr txBox="1"/>
      </xdr:nvSpPr>
      <xdr:spPr>
        <a:xfrm>
          <a:off x="3562427" y="58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27033</xdr:rowOff>
    </xdr:from>
    <xdr:to>
      <xdr:col>4</xdr:col>
      <xdr:colOff>155575</xdr:colOff>
      <xdr:row>33</xdr:row>
      <xdr:rowOff>49893</xdr:rowOff>
    </xdr:to>
    <xdr:cxnSp macro="">
      <xdr:nvCxnSpPr>
        <xdr:cNvPr id="69" name="直線コネクタ 68"/>
        <xdr:cNvCxnSpPr/>
      </xdr:nvCxnSpPr>
      <xdr:spPr>
        <a:xfrm flipV="1">
          <a:off x="2019300" y="568488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113937</xdr:rowOff>
    </xdr:from>
    <xdr:to>
      <xdr:col>4</xdr:col>
      <xdr:colOff>206375</xdr:colOff>
      <xdr:row>35</xdr:row>
      <xdr:rowOff>44087</xdr:rowOff>
    </xdr:to>
    <xdr:sp macro="" textlink="">
      <xdr:nvSpPr>
        <xdr:cNvPr id="70" name="フローチャート : 判断 69"/>
        <xdr:cNvSpPr/>
      </xdr:nvSpPr>
      <xdr:spPr>
        <a:xfrm>
          <a:off x="2857500" y="594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35214</xdr:rowOff>
    </xdr:from>
    <xdr:ext cx="469744" cy="259045"/>
    <xdr:sp macro="" textlink="">
      <xdr:nvSpPr>
        <xdr:cNvPr id="71" name="テキスト ボックス 70"/>
        <xdr:cNvSpPr txBox="1"/>
      </xdr:nvSpPr>
      <xdr:spPr>
        <a:xfrm>
          <a:off x="2673427" y="603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2,227</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74386</xdr:rowOff>
    </xdr:from>
    <xdr:to>
      <xdr:col>2</xdr:col>
      <xdr:colOff>638175</xdr:colOff>
      <xdr:row>33</xdr:row>
      <xdr:rowOff>49893</xdr:rowOff>
    </xdr:to>
    <xdr:cxnSp macro="">
      <xdr:nvCxnSpPr>
        <xdr:cNvPr id="72" name="直線コネクタ 71"/>
        <xdr:cNvCxnSpPr/>
      </xdr:nvCxnSpPr>
      <xdr:spPr>
        <a:xfrm>
          <a:off x="1130300" y="5560786"/>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132443</xdr:rowOff>
    </xdr:from>
    <xdr:to>
      <xdr:col>3</xdr:col>
      <xdr:colOff>3175</xdr:colOff>
      <xdr:row>35</xdr:row>
      <xdr:rowOff>62593</xdr:rowOff>
    </xdr:to>
    <xdr:sp macro="" textlink="">
      <xdr:nvSpPr>
        <xdr:cNvPr id="73" name="フローチャート : 判断 72"/>
        <xdr:cNvSpPr/>
      </xdr:nvSpPr>
      <xdr:spPr>
        <a:xfrm>
          <a:off x="19685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53720</xdr:rowOff>
    </xdr:from>
    <xdr:ext cx="469744" cy="259045"/>
    <xdr:sp macro="" textlink="">
      <xdr:nvSpPr>
        <xdr:cNvPr id="74" name="テキスト ボックス 73"/>
        <xdr:cNvSpPr txBox="1"/>
      </xdr:nvSpPr>
      <xdr:spPr>
        <a:xfrm>
          <a:off x="1784427" y="6054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168910</xdr:rowOff>
    </xdr:from>
    <xdr:to>
      <xdr:col>1</xdr:col>
      <xdr:colOff>485775</xdr:colOff>
      <xdr:row>34</xdr:row>
      <xdr:rowOff>99060</xdr:rowOff>
    </xdr:to>
    <xdr:sp macro="" textlink="">
      <xdr:nvSpPr>
        <xdr:cNvPr id="75" name="フローチャート : 判断 74"/>
        <xdr:cNvSpPr/>
      </xdr:nvSpPr>
      <xdr:spPr>
        <a:xfrm>
          <a:off x="1079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90187</xdr:rowOff>
    </xdr:from>
    <xdr:ext cx="469744" cy="259045"/>
    <xdr:sp macro="" textlink="">
      <xdr:nvSpPr>
        <xdr:cNvPr id="76" name="テキスト ボックス 75"/>
        <xdr:cNvSpPr txBox="1"/>
      </xdr:nvSpPr>
      <xdr:spPr>
        <a:xfrm>
          <a:off x="895427" y="591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48078</xdr:rowOff>
    </xdr:from>
    <xdr:to>
      <xdr:col>6</xdr:col>
      <xdr:colOff>561975</xdr:colOff>
      <xdr:row>33</xdr:row>
      <xdr:rowOff>149678</xdr:rowOff>
    </xdr:to>
    <xdr:sp macro="" textlink="">
      <xdr:nvSpPr>
        <xdr:cNvPr id="82" name="円/楕円 81"/>
        <xdr:cNvSpPr/>
      </xdr:nvSpPr>
      <xdr:spPr>
        <a:xfrm>
          <a:off x="4584700" y="570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70955</xdr:rowOff>
    </xdr:from>
    <xdr:ext cx="469744" cy="259045"/>
    <xdr:sp macro="" textlink="">
      <xdr:nvSpPr>
        <xdr:cNvPr id="83" name="議会費該当値テキスト"/>
        <xdr:cNvSpPr txBox="1"/>
      </xdr:nvSpPr>
      <xdr:spPr>
        <a:xfrm>
          <a:off x="4686300" y="5557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2,445</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24674</xdr:rowOff>
    </xdr:from>
    <xdr:to>
      <xdr:col>5</xdr:col>
      <xdr:colOff>409575</xdr:colOff>
      <xdr:row>32</xdr:row>
      <xdr:rowOff>126274</xdr:rowOff>
    </xdr:to>
    <xdr:sp macro="" textlink="">
      <xdr:nvSpPr>
        <xdr:cNvPr id="84" name="円/楕円 83"/>
        <xdr:cNvSpPr/>
      </xdr:nvSpPr>
      <xdr:spPr>
        <a:xfrm>
          <a:off x="3746500" y="5511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142801</xdr:rowOff>
    </xdr:from>
    <xdr:ext cx="469744" cy="259045"/>
    <xdr:sp macro="" textlink="">
      <xdr:nvSpPr>
        <xdr:cNvPr id="85" name="テキスト ボックス 84"/>
        <xdr:cNvSpPr txBox="1"/>
      </xdr:nvSpPr>
      <xdr:spPr>
        <a:xfrm>
          <a:off x="3562427" y="5286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2,624</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147683</xdr:rowOff>
    </xdr:from>
    <xdr:to>
      <xdr:col>4</xdr:col>
      <xdr:colOff>206375</xdr:colOff>
      <xdr:row>33</xdr:row>
      <xdr:rowOff>77833</xdr:rowOff>
    </xdr:to>
    <xdr:sp macro="" textlink="">
      <xdr:nvSpPr>
        <xdr:cNvPr id="86" name="円/楕円 85"/>
        <xdr:cNvSpPr/>
      </xdr:nvSpPr>
      <xdr:spPr>
        <a:xfrm>
          <a:off x="2857500" y="563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94360</xdr:rowOff>
    </xdr:from>
    <xdr:ext cx="469744" cy="259045"/>
    <xdr:sp macro="" textlink="">
      <xdr:nvSpPr>
        <xdr:cNvPr id="87" name="テキスト ボックス 86"/>
        <xdr:cNvSpPr txBox="1"/>
      </xdr:nvSpPr>
      <xdr:spPr>
        <a:xfrm>
          <a:off x="2673427" y="5409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2,511</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170543</xdr:rowOff>
    </xdr:from>
    <xdr:to>
      <xdr:col>3</xdr:col>
      <xdr:colOff>3175</xdr:colOff>
      <xdr:row>33</xdr:row>
      <xdr:rowOff>100693</xdr:rowOff>
    </xdr:to>
    <xdr:sp macro="" textlink="">
      <xdr:nvSpPr>
        <xdr:cNvPr id="88" name="円/楕円 87"/>
        <xdr:cNvSpPr/>
      </xdr:nvSpPr>
      <xdr:spPr>
        <a:xfrm>
          <a:off x="1968500" y="56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117220</xdr:rowOff>
    </xdr:from>
    <xdr:ext cx="469744" cy="259045"/>
    <xdr:sp macro="" textlink="">
      <xdr:nvSpPr>
        <xdr:cNvPr id="89" name="テキスト ボックス 88"/>
        <xdr:cNvSpPr txBox="1"/>
      </xdr:nvSpPr>
      <xdr:spPr>
        <a:xfrm>
          <a:off x="1784427" y="5432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2,490</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23586</xdr:rowOff>
    </xdr:from>
    <xdr:to>
      <xdr:col>1</xdr:col>
      <xdr:colOff>485775</xdr:colOff>
      <xdr:row>32</xdr:row>
      <xdr:rowOff>125186</xdr:rowOff>
    </xdr:to>
    <xdr:sp macro="" textlink="">
      <xdr:nvSpPr>
        <xdr:cNvPr id="90" name="円/楕円 89"/>
        <xdr:cNvSpPr/>
      </xdr:nvSpPr>
      <xdr:spPr>
        <a:xfrm>
          <a:off x="1079500" y="550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30</xdr:row>
      <xdr:rowOff>141713</xdr:rowOff>
    </xdr:from>
    <xdr:ext cx="469744" cy="259045"/>
    <xdr:sp macro="" textlink="">
      <xdr:nvSpPr>
        <xdr:cNvPr id="91" name="テキスト ボックス 90"/>
        <xdr:cNvSpPr txBox="1"/>
      </xdr:nvSpPr>
      <xdr:spPr>
        <a:xfrm>
          <a:off x="895427" y="5285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2,625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24/32</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51</xdr:row>
      <xdr:rowOff>130827</xdr:rowOff>
    </xdr:from>
    <xdr:ext cx="531299" cy="259045"/>
    <xdr:sp macro="" textlink="">
      <xdr:nvSpPr>
        <xdr:cNvPr id="110" name="テキスト ボックス 109"/>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33896</xdr:rowOff>
    </xdr:from>
    <xdr:to>
      <xdr:col>6</xdr:col>
      <xdr:colOff>510540</xdr:colOff>
      <xdr:row>58</xdr:row>
      <xdr:rowOff>138824</xdr:rowOff>
    </xdr:to>
    <xdr:cxnSp macro="">
      <xdr:nvCxnSpPr>
        <xdr:cNvPr id="116" name="直線コネクタ 115"/>
        <xdr:cNvCxnSpPr/>
      </xdr:nvCxnSpPr>
      <xdr:spPr>
        <a:xfrm flipV="1">
          <a:off x="4633595" y="8606396"/>
          <a:ext cx="1270" cy="147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142651</xdr:rowOff>
    </xdr:from>
    <xdr:ext cx="534377" cy="259045"/>
    <xdr:sp macro="" textlink="">
      <xdr:nvSpPr>
        <xdr:cNvPr id="117" name="総務費最小値テキスト"/>
        <xdr:cNvSpPr txBox="1"/>
      </xdr:nvSpPr>
      <xdr:spPr>
        <a:xfrm>
          <a:off x="4686300" y="1008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24,046</a:t>
          </a:r>
          <a:endParaRPr kumimoji="1" lang="ja-JP" altLang="en-US" sz="1000" b="1">
            <a:latin typeface="ＭＳ Ｐゴシック"/>
          </a:endParaRPr>
        </a:p>
      </xdr:txBody>
    </xdr:sp>
    <xdr:clientData/>
  </xdr:oneCellAnchor>
  <xdr:twoCellAnchor>
    <xdr:from>
      <xdr:col>6</xdr:col>
      <xdr:colOff>422275</xdr:colOff>
      <xdr:row>58</xdr:row>
      <xdr:rowOff>138824</xdr:rowOff>
    </xdr:from>
    <xdr:to>
      <xdr:col>6</xdr:col>
      <xdr:colOff>600075</xdr:colOff>
      <xdr:row>58</xdr:row>
      <xdr:rowOff>138824</xdr:rowOff>
    </xdr:to>
    <xdr:cxnSp macro="">
      <xdr:nvCxnSpPr>
        <xdr:cNvPr id="118" name="直線コネクタ 117"/>
        <xdr:cNvCxnSpPr/>
      </xdr:nvCxnSpPr>
      <xdr:spPr>
        <a:xfrm>
          <a:off x="4546600" y="10082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152023</xdr:rowOff>
    </xdr:from>
    <xdr:ext cx="599010" cy="259045"/>
    <xdr:sp macro="" textlink="">
      <xdr:nvSpPr>
        <xdr:cNvPr id="119" name="総務費最大値テキスト"/>
        <xdr:cNvSpPr txBox="1"/>
      </xdr:nvSpPr>
      <xdr:spPr>
        <a:xfrm>
          <a:off x="4686300" y="838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101,554</a:t>
          </a:r>
          <a:endParaRPr kumimoji="1" lang="ja-JP" altLang="en-US" sz="1000" b="1">
            <a:latin typeface="ＭＳ Ｐゴシック"/>
          </a:endParaRPr>
        </a:p>
      </xdr:txBody>
    </xdr:sp>
    <xdr:clientData/>
  </xdr:oneCellAnchor>
  <xdr:twoCellAnchor>
    <xdr:from>
      <xdr:col>6</xdr:col>
      <xdr:colOff>422275</xdr:colOff>
      <xdr:row>50</xdr:row>
      <xdr:rowOff>33896</xdr:rowOff>
    </xdr:from>
    <xdr:to>
      <xdr:col>6</xdr:col>
      <xdr:colOff>600075</xdr:colOff>
      <xdr:row>50</xdr:row>
      <xdr:rowOff>33896</xdr:rowOff>
    </xdr:to>
    <xdr:cxnSp macro="">
      <xdr:nvCxnSpPr>
        <xdr:cNvPr id="120" name="直線コネクタ 119"/>
        <xdr:cNvCxnSpPr/>
      </xdr:nvCxnSpPr>
      <xdr:spPr>
        <a:xfrm>
          <a:off x="4546600" y="86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129470</xdr:rowOff>
    </xdr:from>
    <xdr:to>
      <xdr:col>6</xdr:col>
      <xdr:colOff>511175</xdr:colOff>
      <xdr:row>57</xdr:row>
      <xdr:rowOff>166656</xdr:rowOff>
    </xdr:to>
    <xdr:cxnSp macro="">
      <xdr:nvCxnSpPr>
        <xdr:cNvPr id="121" name="直線コネクタ 120"/>
        <xdr:cNvCxnSpPr/>
      </xdr:nvCxnSpPr>
      <xdr:spPr>
        <a:xfrm>
          <a:off x="3797300" y="9902120"/>
          <a:ext cx="838200" cy="3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2544</xdr:rowOff>
    </xdr:from>
    <xdr:ext cx="534377" cy="259045"/>
    <xdr:sp macro="" textlink="">
      <xdr:nvSpPr>
        <xdr:cNvPr id="122" name="総務費平均値テキスト"/>
        <xdr:cNvSpPr txBox="1"/>
      </xdr:nvSpPr>
      <xdr:spPr>
        <a:xfrm>
          <a:off x="4686300" y="960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38,734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151117</xdr:rowOff>
    </xdr:from>
    <xdr:to>
      <xdr:col>6</xdr:col>
      <xdr:colOff>561975</xdr:colOff>
      <xdr:row>57</xdr:row>
      <xdr:rowOff>81267</xdr:rowOff>
    </xdr:to>
    <xdr:sp macro="" textlink="">
      <xdr:nvSpPr>
        <xdr:cNvPr id="123" name="フローチャート : 判断 122"/>
        <xdr:cNvSpPr/>
      </xdr:nvSpPr>
      <xdr:spPr>
        <a:xfrm>
          <a:off x="4584700" y="975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25553</xdr:rowOff>
    </xdr:from>
    <xdr:to>
      <xdr:col>5</xdr:col>
      <xdr:colOff>358775</xdr:colOff>
      <xdr:row>57</xdr:row>
      <xdr:rowOff>129470</xdr:rowOff>
    </xdr:to>
    <xdr:cxnSp macro="">
      <xdr:nvCxnSpPr>
        <xdr:cNvPr id="124" name="直線コネクタ 123"/>
        <xdr:cNvCxnSpPr/>
      </xdr:nvCxnSpPr>
      <xdr:spPr>
        <a:xfrm>
          <a:off x="2908300" y="9798203"/>
          <a:ext cx="889000" cy="10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33617</xdr:rowOff>
    </xdr:from>
    <xdr:to>
      <xdr:col>5</xdr:col>
      <xdr:colOff>409575</xdr:colOff>
      <xdr:row>56</xdr:row>
      <xdr:rowOff>135217</xdr:rowOff>
    </xdr:to>
    <xdr:sp macro="" textlink="">
      <xdr:nvSpPr>
        <xdr:cNvPr id="125" name="フローチャート : 判断 124"/>
        <xdr:cNvSpPr/>
      </xdr:nvSpPr>
      <xdr:spPr>
        <a:xfrm>
          <a:off x="3746500" y="9634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151744</xdr:rowOff>
    </xdr:from>
    <xdr:ext cx="534377" cy="259045"/>
    <xdr:sp macro="" textlink="">
      <xdr:nvSpPr>
        <xdr:cNvPr id="126" name="テキスト ボックス 125"/>
        <xdr:cNvSpPr txBox="1"/>
      </xdr:nvSpPr>
      <xdr:spPr>
        <a:xfrm>
          <a:off x="3530111" y="9410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44,902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25553</xdr:rowOff>
    </xdr:from>
    <xdr:to>
      <xdr:col>4</xdr:col>
      <xdr:colOff>155575</xdr:colOff>
      <xdr:row>57</xdr:row>
      <xdr:rowOff>34944</xdr:rowOff>
    </xdr:to>
    <xdr:cxnSp macro="">
      <xdr:nvCxnSpPr>
        <xdr:cNvPr id="127" name="直線コネクタ 126"/>
        <xdr:cNvCxnSpPr/>
      </xdr:nvCxnSpPr>
      <xdr:spPr>
        <a:xfrm flipV="1">
          <a:off x="2019300" y="9798203"/>
          <a:ext cx="889000" cy="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146565</xdr:rowOff>
    </xdr:from>
    <xdr:to>
      <xdr:col>4</xdr:col>
      <xdr:colOff>206375</xdr:colOff>
      <xdr:row>57</xdr:row>
      <xdr:rowOff>76715</xdr:rowOff>
    </xdr:to>
    <xdr:sp macro="" textlink="">
      <xdr:nvSpPr>
        <xdr:cNvPr id="128" name="フローチャート : 判断 127"/>
        <xdr:cNvSpPr/>
      </xdr:nvSpPr>
      <xdr:spPr>
        <a:xfrm>
          <a:off x="2857500" y="974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67842</xdr:rowOff>
    </xdr:from>
    <xdr:ext cx="534377" cy="259045"/>
    <xdr:sp macro="" textlink="">
      <xdr:nvSpPr>
        <xdr:cNvPr id="129" name="テキスト ボックス 128"/>
        <xdr:cNvSpPr txBox="1"/>
      </xdr:nvSpPr>
      <xdr:spPr>
        <a:xfrm>
          <a:off x="2641111" y="98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38,973</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34944</xdr:rowOff>
    </xdr:from>
    <xdr:to>
      <xdr:col>2</xdr:col>
      <xdr:colOff>638175</xdr:colOff>
      <xdr:row>57</xdr:row>
      <xdr:rowOff>89941</xdr:rowOff>
    </xdr:to>
    <xdr:cxnSp macro="">
      <xdr:nvCxnSpPr>
        <xdr:cNvPr id="130" name="直線コネクタ 129"/>
        <xdr:cNvCxnSpPr/>
      </xdr:nvCxnSpPr>
      <xdr:spPr>
        <a:xfrm flipV="1">
          <a:off x="1130300" y="9807594"/>
          <a:ext cx="889000" cy="5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140812</xdr:rowOff>
    </xdr:from>
    <xdr:to>
      <xdr:col>3</xdr:col>
      <xdr:colOff>3175</xdr:colOff>
      <xdr:row>56</xdr:row>
      <xdr:rowOff>70962</xdr:rowOff>
    </xdr:to>
    <xdr:sp macro="" textlink="">
      <xdr:nvSpPr>
        <xdr:cNvPr id="131" name="フローチャート : 判断 130"/>
        <xdr:cNvSpPr/>
      </xdr:nvSpPr>
      <xdr:spPr>
        <a:xfrm>
          <a:off x="1968500" y="9570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87489</xdr:rowOff>
    </xdr:from>
    <xdr:ext cx="534377" cy="259045"/>
    <xdr:sp macro="" textlink="">
      <xdr:nvSpPr>
        <xdr:cNvPr id="132" name="テキスト ボックス 131"/>
        <xdr:cNvSpPr txBox="1"/>
      </xdr:nvSpPr>
      <xdr:spPr>
        <a:xfrm>
          <a:off x="1752111" y="934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48,275</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51771</xdr:rowOff>
    </xdr:from>
    <xdr:to>
      <xdr:col>1</xdr:col>
      <xdr:colOff>485775</xdr:colOff>
      <xdr:row>55</xdr:row>
      <xdr:rowOff>153371</xdr:rowOff>
    </xdr:to>
    <xdr:sp macro="" textlink="">
      <xdr:nvSpPr>
        <xdr:cNvPr id="133" name="フローチャート : 判断 132"/>
        <xdr:cNvSpPr/>
      </xdr:nvSpPr>
      <xdr:spPr>
        <a:xfrm>
          <a:off x="1079500" y="948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53</xdr:row>
      <xdr:rowOff>169898</xdr:rowOff>
    </xdr:from>
    <xdr:ext cx="534377" cy="259045"/>
    <xdr:sp macro="" textlink="">
      <xdr:nvSpPr>
        <xdr:cNvPr id="134" name="テキスト ボックス 133"/>
        <xdr:cNvSpPr txBox="1"/>
      </xdr:nvSpPr>
      <xdr:spPr>
        <a:xfrm>
          <a:off x="863111" y="9256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115856</xdr:rowOff>
    </xdr:from>
    <xdr:to>
      <xdr:col>6</xdr:col>
      <xdr:colOff>561975</xdr:colOff>
      <xdr:row>58</xdr:row>
      <xdr:rowOff>46006</xdr:rowOff>
    </xdr:to>
    <xdr:sp macro="" textlink="">
      <xdr:nvSpPr>
        <xdr:cNvPr id="140" name="円/楕円 139"/>
        <xdr:cNvSpPr/>
      </xdr:nvSpPr>
      <xdr:spPr>
        <a:xfrm>
          <a:off x="4584700" y="988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94283</xdr:rowOff>
    </xdr:from>
    <xdr:ext cx="534377" cy="259045"/>
    <xdr:sp macro="" textlink="">
      <xdr:nvSpPr>
        <xdr:cNvPr id="141" name="総務費該当値テキスト"/>
        <xdr:cNvSpPr txBox="1"/>
      </xdr:nvSpPr>
      <xdr:spPr>
        <a:xfrm>
          <a:off x="4686300" y="986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31,585</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78670</xdr:rowOff>
    </xdr:from>
    <xdr:to>
      <xdr:col>5</xdr:col>
      <xdr:colOff>409575</xdr:colOff>
      <xdr:row>58</xdr:row>
      <xdr:rowOff>8820</xdr:rowOff>
    </xdr:to>
    <xdr:sp macro="" textlink="">
      <xdr:nvSpPr>
        <xdr:cNvPr id="142" name="円/楕円 141"/>
        <xdr:cNvSpPr/>
      </xdr:nvSpPr>
      <xdr:spPr>
        <a:xfrm>
          <a:off x="3746500" y="985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171397</xdr:rowOff>
    </xdr:from>
    <xdr:ext cx="534377" cy="259045"/>
    <xdr:sp macro="" textlink="">
      <xdr:nvSpPr>
        <xdr:cNvPr id="143" name="テキスト ボックス 142"/>
        <xdr:cNvSpPr txBox="1"/>
      </xdr:nvSpPr>
      <xdr:spPr>
        <a:xfrm>
          <a:off x="3530111" y="99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33,537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146203</xdr:rowOff>
    </xdr:from>
    <xdr:to>
      <xdr:col>4</xdr:col>
      <xdr:colOff>206375</xdr:colOff>
      <xdr:row>57</xdr:row>
      <xdr:rowOff>76353</xdr:rowOff>
    </xdr:to>
    <xdr:sp macro="" textlink="">
      <xdr:nvSpPr>
        <xdr:cNvPr id="144" name="円/楕円 143"/>
        <xdr:cNvSpPr/>
      </xdr:nvSpPr>
      <xdr:spPr>
        <a:xfrm>
          <a:off x="2857500" y="974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92880</xdr:rowOff>
    </xdr:from>
    <xdr:ext cx="534377" cy="259045"/>
    <xdr:sp macro="" textlink="">
      <xdr:nvSpPr>
        <xdr:cNvPr id="145" name="テキスト ボックス 144"/>
        <xdr:cNvSpPr txBox="1"/>
      </xdr:nvSpPr>
      <xdr:spPr>
        <a:xfrm>
          <a:off x="2641111" y="952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38,992</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155594</xdr:rowOff>
    </xdr:from>
    <xdr:to>
      <xdr:col>3</xdr:col>
      <xdr:colOff>3175</xdr:colOff>
      <xdr:row>57</xdr:row>
      <xdr:rowOff>85744</xdr:rowOff>
    </xdr:to>
    <xdr:sp macro="" textlink="">
      <xdr:nvSpPr>
        <xdr:cNvPr id="146" name="円/楕円 145"/>
        <xdr:cNvSpPr/>
      </xdr:nvSpPr>
      <xdr:spPr>
        <a:xfrm>
          <a:off x="1968500" y="975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76871</xdr:rowOff>
    </xdr:from>
    <xdr:ext cx="534377" cy="259045"/>
    <xdr:sp macro="" textlink="">
      <xdr:nvSpPr>
        <xdr:cNvPr id="147" name="テキスト ボックス 146"/>
        <xdr:cNvSpPr txBox="1"/>
      </xdr:nvSpPr>
      <xdr:spPr>
        <a:xfrm>
          <a:off x="1752111" y="984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38,499</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39141</xdr:rowOff>
    </xdr:from>
    <xdr:to>
      <xdr:col>1</xdr:col>
      <xdr:colOff>485775</xdr:colOff>
      <xdr:row>57</xdr:row>
      <xdr:rowOff>140741</xdr:rowOff>
    </xdr:to>
    <xdr:sp macro="" textlink="">
      <xdr:nvSpPr>
        <xdr:cNvPr id="148" name="円/楕円 147"/>
        <xdr:cNvSpPr/>
      </xdr:nvSpPr>
      <xdr:spPr>
        <a:xfrm>
          <a:off x="1079500" y="981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131868</xdr:rowOff>
    </xdr:from>
    <xdr:ext cx="534377" cy="259045"/>
    <xdr:sp macro="" textlink="">
      <xdr:nvSpPr>
        <xdr:cNvPr id="149" name="テキスト ボックス 148"/>
        <xdr:cNvSpPr txBox="1"/>
      </xdr:nvSpPr>
      <xdr:spPr>
        <a:xfrm>
          <a:off x="863111" y="990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192,706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0" name="テキスト ボックス 159"/>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5932</xdr:rowOff>
    </xdr:from>
    <xdr:to>
      <xdr:col>6</xdr:col>
      <xdr:colOff>510540</xdr:colOff>
      <xdr:row>78</xdr:row>
      <xdr:rowOff>107037</xdr:rowOff>
    </xdr:to>
    <xdr:cxnSp macro="">
      <xdr:nvCxnSpPr>
        <xdr:cNvPr id="172" name="直線コネクタ 171"/>
        <xdr:cNvCxnSpPr/>
      </xdr:nvCxnSpPr>
      <xdr:spPr>
        <a:xfrm flipV="1">
          <a:off x="4633595" y="12007432"/>
          <a:ext cx="1270" cy="1472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110864</xdr:rowOff>
    </xdr:from>
    <xdr:ext cx="599010" cy="259045"/>
    <xdr:sp macro="" textlink="">
      <xdr:nvSpPr>
        <xdr:cNvPr id="173" name="民生費最小値テキスト"/>
        <xdr:cNvSpPr txBox="1"/>
      </xdr:nvSpPr>
      <xdr:spPr>
        <a:xfrm>
          <a:off x="4686300" y="13483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107,144</a:t>
          </a:r>
          <a:endParaRPr kumimoji="1" lang="ja-JP" altLang="en-US" sz="1000" b="1">
            <a:latin typeface="ＭＳ Ｐゴシック"/>
          </a:endParaRPr>
        </a:p>
      </xdr:txBody>
    </xdr:sp>
    <xdr:clientData/>
  </xdr:oneCellAnchor>
  <xdr:twoCellAnchor>
    <xdr:from>
      <xdr:col>6</xdr:col>
      <xdr:colOff>422275</xdr:colOff>
      <xdr:row>78</xdr:row>
      <xdr:rowOff>107037</xdr:rowOff>
    </xdr:from>
    <xdr:to>
      <xdr:col>6</xdr:col>
      <xdr:colOff>600075</xdr:colOff>
      <xdr:row>78</xdr:row>
      <xdr:rowOff>107037</xdr:rowOff>
    </xdr:to>
    <xdr:cxnSp macro="">
      <xdr:nvCxnSpPr>
        <xdr:cNvPr id="174" name="直線コネクタ 173"/>
        <xdr:cNvCxnSpPr/>
      </xdr:nvCxnSpPr>
      <xdr:spPr>
        <a:xfrm>
          <a:off x="4546600" y="13480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124059</xdr:rowOff>
    </xdr:from>
    <xdr:ext cx="599010" cy="259045"/>
    <xdr:sp macro="" textlink="">
      <xdr:nvSpPr>
        <xdr:cNvPr id="175" name="民生費最大値テキスト"/>
        <xdr:cNvSpPr txBox="1"/>
      </xdr:nvSpPr>
      <xdr:spPr>
        <a:xfrm>
          <a:off x="4686300" y="11782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429,258</a:t>
          </a:r>
          <a:endParaRPr kumimoji="1" lang="ja-JP" altLang="en-US" sz="1000" b="1">
            <a:latin typeface="ＭＳ Ｐゴシック"/>
          </a:endParaRPr>
        </a:p>
      </xdr:txBody>
    </xdr:sp>
    <xdr:clientData/>
  </xdr:oneCellAnchor>
  <xdr:twoCellAnchor>
    <xdr:from>
      <xdr:col>6</xdr:col>
      <xdr:colOff>422275</xdr:colOff>
      <xdr:row>70</xdr:row>
      <xdr:rowOff>5932</xdr:rowOff>
    </xdr:from>
    <xdr:to>
      <xdr:col>6</xdr:col>
      <xdr:colOff>600075</xdr:colOff>
      <xdr:row>70</xdr:row>
      <xdr:rowOff>5932</xdr:rowOff>
    </xdr:to>
    <xdr:cxnSp macro="">
      <xdr:nvCxnSpPr>
        <xdr:cNvPr id="176" name="直線コネクタ 175"/>
        <xdr:cNvCxnSpPr/>
      </xdr:nvCxnSpPr>
      <xdr:spPr>
        <a:xfrm>
          <a:off x="4546600" y="12007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151564</xdr:rowOff>
    </xdr:from>
    <xdr:to>
      <xdr:col>6</xdr:col>
      <xdr:colOff>511175</xdr:colOff>
      <xdr:row>77</xdr:row>
      <xdr:rowOff>18208</xdr:rowOff>
    </xdr:to>
    <xdr:cxnSp macro="">
      <xdr:nvCxnSpPr>
        <xdr:cNvPr id="177" name="直線コネクタ 176"/>
        <xdr:cNvCxnSpPr/>
      </xdr:nvCxnSpPr>
      <xdr:spPr>
        <a:xfrm flipV="1">
          <a:off x="3797300" y="13181764"/>
          <a:ext cx="838200" cy="38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138134</xdr:rowOff>
    </xdr:from>
    <xdr:ext cx="599010" cy="259045"/>
    <xdr:sp macro="" textlink="">
      <xdr:nvSpPr>
        <xdr:cNvPr id="178" name="民生費平均値テキスト"/>
        <xdr:cNvSpPr txBox="1"/>
      </xdr:nvSpPr>
      <xdr:spPr>
        <a:xfrm>
          <a:off x="4686300" y="131683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159,513</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159707</xdr:rowOff>
    </xdr:from>
    <xdr:to>
      <xdr:col>6</xdr:col>
      <xdr:colOff>561975</xdr:colOff>
      <xdr:row>77</xdr:row>
      <xdr:rowOff>89857</xdr:rowOff>
    </xdr:to>
    <xdr:sp macro="" textlink="">
      <xdr:nvSpPr>
        <xdr:cNvPr id="179" name="フローチャート : 判断 178"/>
        <xdr:cNvSpPr/>
      </xdr:nvSpPr>
      <xdr:spPr>
        <a:xfrm>
          <a:off x="4584700" y="1318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18208</xdr:rowOff>
    </xdr:from>
    <xdr:to>
      <xdr:col>5</xdr:col>
      <xdr:colOff>358775</xdr:colOff>
      <xdr:row>77</xdr:row>
      <xdr:rowOff>44557</xdr:rowOff>
    </xdr:to>
    <xdr:cxnSp macro="">
      <xdr:nvCxnSpPr>
        <xdr:cNvPr id="180" name="直線コネクタ 179"/>
        <xdr:cNvCxnSpPr/>
      </xdr:nvCxnSpPr>
      <xdr:spPr>
        <a:xfrm flipV="1">
          <a:off x="2908300" y="13219858"/>
          <a:ext cx="889000" cy="2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158229</xdr:rowOff>
    </xdr:from>
    <xdr:to>
      <xdr:col>5</xdr:col>
      <xdr:colOff>409575</xdr:colOff>
      <xdr:row>77</xdr:row>
      <xdr:rowOff>88379</xdr:rowOff>
    </xdr:to>
    <xdr:sp macro="" textlink="">
      <xdr:nvSpPr>
        <xdr:cNvPr id="181" name="フローチャート : 判断 180"/>
        <xdr:cNvSpPr/>
      </xdr:nvSpPr>
      <xdr:spPr>
        <a:xfrm>
          <a:off x="3746500" y="1318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79506</xdr:rowOff>
    </xdr:from>
    <xdr:ext cx="599010" cy="259045"/>
    <xdr:sp macro="" textlink="">
      <xdr:nvSpPr>
        <xdr:cNvPr id="182" name="テキスト ボックス 181"/>
        <xdr:cNvSpPr txBox="1"/>
      </xdr:nvSpPr>
      <xdr:spPr>
        <a:xfrm>
          <a:off x="3497794" y="1328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159,836</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44557</xdr:rowOff>
    </xdr:from>
    <xdr:to>
      <xdr:col>4</xdr:col>
      <xdr:colOff>155575</xdr:colOff>
      <xdr:row>77</xdr:row>
      <xdr:rowOff>93162</xdr:rowOff>
    </xdr:to>
    <xdr:cxnSp macro="">
      <xdr:nvCxnSpPr>
        <xdr:cNvPr id="183" name="直線コネクタ 182"/>
        <xdr:cNvCxnSpPr/>
      </xdr:nvCxnSpPr>
      <xdr:spPr>
        <a:xfrm flipV="1">
          <a:off x="2019300" y="13246207"/>
          <a:ext cx="889000" cy="4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35737</xdr:rowOff>
    </xdr:from>
    <xdr:to>
      <xdr:col>4</xdr:col>
      <xdr:colOff>206375</xdr:colOff>
      <xdr:row>77</xdr:row>
      <xdr:rowOff>137337</xdr:rowOff>
    </xdr:to>
    <xdr:sp macro="" textlink="">
      <xdr:nvSpPr>
        <xdr:cNvPr id="184" name="フローチャート : 判断 183"/>
        <xdr:cNvSpPr/>
      </xdr:nvSpPr>
      <xdr:spPr>
        <a:xfrm>
          <a:off x="2857500" y="1323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128464</xdr:rowOff>
    </xdr:from>
    <xdr:ext cx="599010" cy="259045"/>
    <xdr:sp macro="" textlink="">
      <xdr:nvSpPr>
        <xdr:cNvPr id="185" name="テキスト ボックス 184"/>
        <xdr:cNvSpPr txBox="1"/>
      </xdr:nvSpPr>
      <xdr:spPr>
        <a:xfrm>
          <a:off x="2608794" y="13330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149,128</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93162</xdr:rowOff>
    </xdr:from>
    <xdr:to>
      <xdr:col>2</xdr:col>
      <xdr:colOff>638175</xdr:colOff>
      <xdr:row>77</xdr:row>
      <xdr:rowOff>102901</xdr:rowOff>
    </xdr:to>
    <xdr:cxnSp macro="">
      <xdr:nvCxnSpPr>
        <xdr:cNvPr id="186" name="直線コネクタ 185"/>
        <xdr:cNvCxnSpPr/>
      </xdr:nvCxnSpPr>
      <xdr:spPr>
        <a:xfrm flipV="1">
          <a:off x="1130300" y="13294812"/>
          <a:ext cx="88900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61578</xdr:rowOff>
    </xdr:from>
    <xdr:to>
      <xdr:col>3</xdr:col>
      <xdr:colOff>3175</xdr:colOff>
      <xdr:row>77</xdr:row>
      <xdr:rowOff>163178</xdr:rowOff>
    </xdr:to>
    <xdr:sp macro="" textlink="">
      <xdr:nvSpPr>
        <xdr:cNvPr id="187" name="フローチャート : 判断 186"/>
        <xdr:cNvSpPr/>
      </xdr:nvSpPr>
      <xdr:spPr>
        <a:xfrm>
          <a:off x="1968500" y="13263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154305</xdr:rowOff>
    </xdr:from>
    <xdr:ext cx="599010" cy="259045"/>
    <xdr:sp macro="" textlink="">
      <xdr:nvSpPr>
        <xdr:cNvPr id="188" name="テキスト ボックス 187"/>
        <xdr:cNvSpPr txBox="1"/>
      </xdr:nvSpPr>
      <xdr:spPr>
        <a:xfrm>
          <a:off x="1719794" y="13355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143,476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77434</xdr:rowOff>
    </xdr:from>
    <xdr:to>
      <xdr:col>1</xdr:col>
      <xdr:colOff>485775</xdr:colOff>
      <xdr:row>78</xdr:row>
      <xdr:rowOff>7584</xdr:rowOff>
    </xdr:to>
    <xdr:sp macro="" textlink="">
      <xdr:nvSpPr>
        <xdr:cNvPr id="189" name="フローチャート : 判断 188"/>
        <xdr:cNvSpPr/>
      </xdr:nvSpPr>
      <xdr:spPr>
        <a:xfrm>
          <a:off x="1079500" y="1327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170161</xdr:rowOff>
    </xdr:from>
    <xdr:ext cx="599010" cy="259045"/>
    <xdr:sp macro="" textlink="">
      <xdr:nvSpPr>
        <xdr:cNvPr id="190" name="テキスト ボックス 189"/>
        <xdr:cNvSpPr txBox="1"/>
      </xdr:nvSpPr>
      <xdr:spPr>
        <a:xfrm>
          <a:off x="830794" y="1337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140,008</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100764</xdr:rowOff>
    </xdr:from>
    <xdr:to>
      <xdr:col>6</xdr:col>
      <xdr:colOff>561975</xdr:colOff>
      <xdr:row>77</xdr:row>
      <xdr:rowOff>30914</xdr:rowOff>
    </xdr:to>
    <xdr:sp macro="" textlink="">
      <xdr:nvSpPr>
        <xdr:cNvPr id="196" name="円/楕円 195"/>
        <xdr:cNvSpPr/>
      </xdr:nvSpPr>
      <xdr:spPr>
        <a:xfrm>
          <a:off x="4584700" y="1313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123641</xdr:rowOff>
    </xdr:from>
    <xdr:ext cx="599010" cy="259045"/>
    <xdr:sp macro="" textlink="">
      <xdr:nvSpPr>
        <xdr:cNvPr id="197" name="民生費該当値テキスト"/>
        <xdr:cNvSpPr txBox="1"/>
      </xdr:nvSpPr>
      <xdr:spPr>
        <a:xfrm>
          <a:off x="4686300" y="12982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172,405</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138858</xdr:rowOff>
    </xdr:from>
    <xdr:to>
      <xdr:col>5</xdr:col>
      <xdr:colOff>409575</xdr:colOff>
      <xdr:row>77</xdr:row>
      <xdr:rowOff>69008</xdr:rowOff>
    </xdr:to>
    <xdr:sp macro="" textlink="">
      <xdr:nvSpPr>
        <xdr:cNvPr id="198" name="円/楕円 197"/>
        <xdr:cNvSpPr/>
      </xdr:nvSpPr>
      <xdr:spPr>
        <a:xfrm>
          <a:off x="3746500" y="13169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85535</xdr:rowOff>
    </xdr:from>
    <xdr:ext cx="599010" cy="259045"/>
    <xdr:sp macro="" textlink="">
      <xdr:nvSpPr>
        <xdr:cNvPr id="199" name="テキスト ボックス 198"/>
        <xdr:cNvSpPr txBox="1"/>
      </xdr:nvSpPr>
      <xdr:spPr>
        <a:xfrm>
          <a:off x="3497794" y="1294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164,073</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165207</xdr:rowOff>
    </xdr:from>
    <xdr:to>
      <xdr:col>4</xdr:col>
      <xdr:colOff>206375</xdr:colOff>
      <xdr:row>77</xdr:row>
      <xdr:rowOff>95357</xdr:rowOff>
    </xdr:to>
    <xdr:sp macro="" textlink="">
      <xdr:nvSpPr>
        <xdr:cNvPr id="200" name="円/楕円 199"/>
        <xdr:cNvSpPr/>
      </xdr:nvSpPr>
      <xdr:spPr>
        <a:xfrm>
          <a:off x="2857500" y="13195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111884</xdr:rowOff>
    </xdr:from>
    <xdr:ext cx="599010" cy="259045"/>
    <xdr:sp macro="" textlink="">
      <xdr:nvSpPr>
        <xdr:cNvPr id="201" name="テキスト ボックス 200"/>
        <xdr:cNvSpPr txBox="1"/>
      </xdr:nvSpPr>
      <xdr:spPr>
        <a:xfrm>
          <a:off x="2608794" y="1297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158,310</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42362</xdr:rowOff>
    </xdr:from>
    <xdr:to>
      <xdr:col>3</xdr:col>
      <xdr:colOff>3175</xdr:colOff>
      <xdr:row>77</xdr:row>
      <xdr:rowOff>143962</xdr:rowOff>
    </xdr:to>
    <xdr:sp macro="" textlink="">
      <xdr:nvSpPr>
        <xdr:cNvPr id="202" name="円/楕円 201"/>
        <xdr:cNvSpPr/>
      </xdr:nvSpPr>
      <xdr:spPr>
        <a:xfrm>
          <a:off x="1968500" y="1324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160489</xdr:rowOff>
    </xdr:from>
    <xdr:ext cx="599010" cy="259045"/>
    <xdr:sp macro="" textlink="">
      <xdr:nvSpPr>
        <xdr:cNvPr id="203" name="テキスト ボックス 202"/>
        <xdr:cNvSpPr txBox="1"/>
      </xdr:nvSpPr>
      <xdr:spPr>
        <a:xfrm>
          <a:off x="1719794" y="13019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147,679</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52101</xdr:rowOff>
    </xdr:from>
    <xdr:to>
      <xdr:col>1</xdr:col>
      <xdr:colOff>485775</xdr:colOff>
      <xdr:row>77</xdr:row>
      <xdr:rowOff>153701</xdr:rowOff>
    </xdr:to>
    <xdr:sp macro="" textlink="">
      <xdr:nvSpPr>
        <xdr:cNvPr id="204" name="円/楕円 203"/>
        <xdr:cNvSpPr/>
      </xdr:nvSpPr>
      <xdr:spPr>
        <a:xfrm>
          <a:off x="1079500" y="13253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170228</xdr:rowOff>
    </xdr:from>
    <xdr:ext cx="599010" cy="259045"/>
    <xdr:sp macro="" textlink="">
      <xdr:nvSpPr>
        <xdr:cNvPr id="205" name="テキスト ボックス 204"/>
        <xdr:cNvSpPr txBox="1"/>
      </xdr:nvSpPr>
      <xdr:spPr>
        <a:xfrm>
          <a:off x="830794" y="1302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145,549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22/32</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29,026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4" name="テキスト ボックス 22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92727</xdr:rowOff>
    </xdr:from>
    <xdr:ext cx="531299" cy="259045"/>
    <xdr:sp macro="" textlink="">
      <xdr:nvSpPr>
        <xdr:cNvPr id="226" name="テキスト ボックス 22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87</xdr:row>
      <xdr:rowOff>54627</xdr:rowOff>
    </xdr:from>
    <xdr:ext cx="531299" cy="259045"/>
    <xdr:sp macro="" textlink="">
      <xdr:nvSpPr>
        <xdr:cNvPr id="228" name="テキスト ボックス 22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3569</xdr:rowOff>
    </xdr:from>
    <xdr:to>
      <xdr:col>6</xdr:col>
      <xdr:colOff>510540</xdr:colOff>
      <xdr:row>97</xdr:row>
      <xdr:rowOff>142291</xdr:rowOff>
    </xdr:to>
    <xdr:cxnSp macro="">
      <xdr:nvCxnSpPr>
        <xdr:cNvPr id="230" name="直線コネクタ 229"/>
        <xdr:cNvCxnSpPr/>
      </xdr:nvCxnSpPr>
      <xdr:spPr>
        <a:xfrm flipV="1">
          <a:off x="4633595" y="15605519"/>
          <a:ext cx="1270" cy="11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146118</xdr:rowOff>
    </xdr:from>
    <xdr:ext cx="534377" cy="259045"/>
    <xdr:sp macro="" textlink="">
      <xdr:nvSpPr>
        <xdr:cNvPr id="231" name="衛生費最小値テキスト"/>
        <xdr:cNvSpPr txBox="1"/>
      </xdr:nvSpPr>
      <xdr:spPr>
        <a:xfrm>
          <a:off x="4686300" y="16776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16,432</a:t>
          </a:r>
          <a:endParaRPr kumimoji="1" lang="ja-JP" altLang="en-US" sz="1000" b="1">
            <a:latin typeface="ＭＳ Ｐゴシック"/>
          </a:endParaRPr>
        </a:p>
      </xdr:txBody>
    </xdr:sp>
    <xdr:clientData/>
  </xdr:oneCellAnchor>
  <xdr:twoCellAnchor>
    <xdr:from>
      <xdr:col>6</xdr:col>
      <xdr:colOff>422275</xdr:colOff>
      <xdr:row>97</xdr:row>
      <xdr:rowOff>142291</xdr:rowOff>
    </xdr:from>
    <xdr:to>
      <xdr:col>6</xdr:col>
      <xdr:colOff>600075</xdr:colOff>
      <xdr:row>97</xdr:row>
      <xdr:rowOff>142291</xdr:rowOff>
    </xdr:to>
    <xdr:cxnSp macro="">
      <xdr:nvCxnSpPr>
        <xdr:cNvPr id="232" name="直線コネクタ 231"/>
        <xdr:cNvCxnSpPr/>
      </xdr:nvCxnSpPr>
      <xdr:spPr>
        <a:xfrm>
          <a:off x="4546600" y="16772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121696</xdr:rowOff>
    </xdr:from>
    <xdr:ext cx="534377" cy="259045"/>
    <xdr:sp macro="" textlink="">
      <xdr:nvSpPr>
        <xdr:cNvPr id="233" name="衛生費最大値テキスト"/>
        <xdr:cNvSpPr txBox="1"/>
      </xdr:nvSpPr>
      <xdr:spPr>
        <a:xfrm>
          <a:off x="4686300" y="1538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47,073</a:t>
          </a:r>
          <a:endParaRPr kumimoji="1" lang="ja-JP" altLang="en-US" sz="1000" b="1">
            <a:latin typeface="ＭＳ Ｐゴシック"/>
          </a:endParaRPr>
        </a:p>
      </xdr:txBody>
    </xdr:sp>
    <xdr:clientData/>
  </xdr:oneCellAnchor>
  <xdr:twoCellAnchor>
    <xdr:from>
      <xdr:col>6</xdr:col>
      <xdr:colOff>422275</xdr:colOff>
      <xdr:row>91</xdr:row>
      <xdr:rowOff>3569</xdr:rowOff>
    </xdr:from>
    <xdr:to>
      <xdr:col>6</xdr:col>
      <xdr:colOff>600075</xdr:colOff>
      <xdr:row>91</xdr:row>
      <xdr:rowOff>3569</xdr:rowOff>
    </xdr:to>
    <xdr:cxnSp macro="">
      <xdr:nvCxnSpPr>
        <xdr:cNvPr id="234" name="直線コネクタ 233"/>
        <xdr:cNvCxnSpPr/>
      </xdr:nvCxnSpPr>
      <xdr:spPr>
        <a:xfrm>
          <a:off x="4546600" y="15605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143587</xdr:rowOff>
    </xdr:from>
    <xdr:to>
      <xdr:col>6</xdr:col>
      <xdr:colOff>511175</xdr:colOff>
      <xdr:row>95</xdr:row>
      <xdr:rowOff>154406</xdr:rowOff>
    </xdr:to>
    <xdr:cxnSp macro="">
      <xdr:nvCxnSpPr>
        <xdr:cNvPr id="235" name="直線コネクタ 234"/>
        <xdr:cNvCxnSpPr/>
      </xdr:nvCxnSpPr>
      <xdr:spPr>
        <a:xfrm flipV="1">
          <a:off x="3797300" y="16431337"/>
          <a:ext cx="838200" cy="1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130218</xdr:rowOff>
    </xdr:from>
    <xdr:ext cx="534377" cy="259045"/>
    <xdr:sp macro="" textlink="">
      <xdr:nvSpPr>
        <xdr:cNvPr id="236" name="衛生費平均値テキスト"/>
        <xdr:cNvSpPr txBox="1"/>
      </xdr:nvSpPr>
      <xdr:spPr>
        <a:xfrm>
          <a:off x="4686300" y="160750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29,516</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107341</xdr:rowOff>
    </xdr:from>
    <xdr:to>
      <xdr:col>6</xdr:col>
      <xdr:colOff>561975</xdr:colOff>
      <xdr:row>95</xdr:row>
      <xdr:rowOff>37491</xdr:rowOff>
    </xdr:to>
    <xdr:sp macro="" textlink="">
      <xdr:nvSpPr>
        <xdr:cNvPr id="237" name="フローチャート : 判断 236"/>
        <xdr:cNvSpPr/>
      </xdr:nvSpPr>
      <xdr:spPr>
        <a:xfrm>
          <a:off x="4584700" y="1622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146062</xdr:rowOff>
    </xdr:from>
    <xdr:to>
      <xdr:col>5</xdr:col>
      <xdr:colOff>358775</xdr:colOff>
      <xdr:row>95</xdr:row>
      <xdr:rowOff>154406</xdr:rowOff>
    </xdr:to>
    <xdr:cxnSp macro="">
      <xdr:nvCxnSpPr>
        <xdr:cNvPr id="238" name="直線コネクタ 237"/>
        <xdr:cNvCxnSpPr/>
      </xdr:nvCxnSpPr>
      <xdr:spPr>
        <a:xfrm>
          <a:off x="2908300" y="16433812"/>
          <a:ext cx="889000" cy="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141973</xdr:rowOff>
    </xdr:from>
    <xdr:to>
      <xdr:col>5</xdr:col>
      <xdr:colOff>409575</xdr:colOff>
      <xdr:row>95</xdr:row>
      <xdr:rowOff>72123</xdr:rowOff>
    </xdr:to>
    <xdr:sp macro="" textlink="">
      <xdr:nvSpPr>
        <xdr:cNvPr id="239" name="フローチャート : 判断 238"/>
        <xdr:cNvSpPr/>
      </xdr:nvSpPr>
      <xdr:spPr>
        <a:xfrm>
          <a:off x="3746500" y="1625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88650</xdr:rowOff>
    </xdr:from>
    <xdr:ext cx="534377" cy="259045"/>
    <xdr:sp macro="" textlink="">
      <xdr:nvSpPr>
        <xdr:cNvPr id="240" name="テキスト ボックス 239"/>
        <xdr:cNvSpPr txBox="1"/>
      </xdr:nvSpPr>
      <xdr:spPr>
        <a:xfrm>
          <a:off x="3530111" y="1603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28,607</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146062</xdr:rowOff>
    </xdr:from>
    <xdr:to>
      <xdr:col>4</xdr:col>
      <xdr:colOff>155575</xdr:colOff>
      <xdr:row>96</xdr:row>
      <xdr:rowOff>1930</xdr:rowOff>
    </xdr:to>
    <xdr:cxnSp macro="">
      <xdr:nvCxnSpPr>
        <xdr:cNvPr id="241" name="直線コネクタ 240"/>
        <xdr:cNvCxnSpPr/>
      </xdr:nvCxnSpPr>
      <xdr:spPr>
        <a:xfrm flipV="1">
          <a:off x="2019300" y="16433812"/>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94</xdr:row>
      <xdr:rowOff>70765</xdr:rowOff>
    </xdr:from>
    <xdr:to>
      <xdr:col>4</xdr:col>
      <xdr:colOff>206375</xdr:colOff>
      <xdr:row>95</xdr:row>
      <xdr:rowOff>915</xdr:rowOff>
    </xdr:to>
    <xdr:sp macro="" textlink="">
      <xdr:nvSpPr>
        <xdr:cNvPr id="242" name="フローチャート : 判断 241"/>
        <xdr:cNvSpPr/>
      </xdr:nvSpPr>
      <xdr:spPr>
        <a:xfrm>
          <a:off x="2857500" y="1618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17442</xdr:rowOff>
    </xdr:from>
    <xdr:ext cx="534377" cy="259045"/>
    <xdr:sp macro="" textlink="">
      <xdr:nvSpPr>
        <xdr:cNvPr id="243" name="テキスト ボックス 242"/>
        <xdr:cNvSpPr txBox="1"/>
      </xdr:nvSpPr>
      <xdr:spPr>
        <a:xfrm>
          <a:off x="2641111" y="1596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30,476</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169304</xdr:rowOff>
    </xdr:from>
    <xdr:to>
      <xdr:col>2</xdr:col>
      <xdr:colOff>638175</xdr:colOff>
      <xdr:row>96</xdr:row>
      <xdr:rowOff>1930</xdr:rowOff>
    </xdr:to>
    <xdr:cxnSp macro="">
      <xdr:nvCxnSpPr>
        <xdr:cNvPr id="244" name="直線コネクタ 243"/>
        <xdr:cNvCxnSpPr/>
      </xdr:nvCxnSpPr>
      <xdr:spPr>
        <a:xfrm>
          <a:off x="1130300" y="16457054"/>
          <a:ext cx="889000" cy="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117666</xdr:rowOff>
    </xdr:from>
    <xdr:to>
      <xdr:col>3</xdr:col>
      <xdr:colOff>3175</xdr:colOff>
      <xdr:row>95</xdr:row>
      <xdr:rowOff>47816</xdr:rowOff>
    </xdr:to>
    <xdr:sp macro="" textlink="">
      <xdr:nvSpPr>
        <xdr:cNvPr id="245" name="フローチャート : 判断 244"/>
        <xdr:cNvSpPr/>
      </xdr:nvSpPr>
      <xdr:spPr>
        <a:xfrm>
          <a:off x="1968500" y="16233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64343</xdr:rowOff>
    </xdr:from>
    <xdr:ext cx="534377" cy="259045"/>
    <xdr:sp macro="" textlink="">
      <xdr:nvSpPr>
        <xdr:cNvPr id="246" name="テキスト ボックス 245"/>
        <xdr:cNvSpPr txBox="1"/>
      </xdr:nvSpPr>
      <xdr:spPr>
        <a:xfrm>
          <a:off x="1752111" y="1600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29,245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111989</xdr:rowOff>
    </xdr:from>
    <xdr:to>
      <xdr:col>1</xdr:col>
      <xdr:colOff>485775</xdr:colOff>
      <xdr:row>95</xdr:row>
      <xdr:rowOff>42139</xdr:rowOff>
    </xdr:to>
    <xdr:sp macro="" textlink="">
      <xdr:nvSpPr>
        <xdr:cNvPr id="247" name="フローチャート : 判断 246"/>
        <xdr:cNvSpPr/>
      </xdr:nvSpPr>
      <xdr:spPr>
        <a:xfrm>
          <a:off x="1079500" y="16228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58666</xdr:rowOff>
    </xdr:from>
    <xdr:ext cx="534377" cy="259045"/>
    <xdr:sp macro="" textlink="">
      <xdr:nvSpPr>
        <xdr:cNvPr id="248" name="テキスト ボックス 247"/>
        <xdr:cNvSpPr txBox="1"/>
      </xdr:nvSpPr>
      <xdr:spPr>
        <a:xfrm>
          <a:off x="863111" y="1600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29,394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92787</xdr:rowOff>
    </xdr:from>
    <xdr:to>
      <xdr:col>6</xdr:col>
      <xdr:colOff>561975</xdr:colOff>
      <xdr:row>96</xdr:row>
      <xdr:rowOff>22937</xdr:rowOff>
    </xdr:to>
    <xdr:sp macro="" textlink="">
      <xdr:nvSpPr>
        <xdr:cNvPr id="254" name="円/楕円 253"/>
        <xdr:cNvSpPr/>
      </xdr:nvSpPr>
      <xdr:spPr>
        <a:xfrm>
          <a:off x="4584700" y="1638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71214</xdr:rowOff>
    </xdr:from>
    <xdr:ext cx="534377" cy="259045"/>
    <xdr:sp macro="" textlink="">
      <xdr:nvSpPr>
        <xdr:cNvPr id="255" name="衛生費該当値テキスト"/>
        <xdr:cNvSpPr txBox="1"/>
      </xdr:nvSpPr>
      <xdr:spPr>
        <a:xfrm>
          <a:off x="4686300" y="1635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25,398</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103606</xdr:rowOff>
    </xdr:from>
    <xdr:to>
      <xdr:col>5</xdr:col>
      <xdr:colOff>409575</xdr:colOff>
      <xdr:row>96</xdr:row>
      <xdr:rowOff>33756</xdr:rowOff>
    </xdr:to>
    <xdr:sp macro="" textlink="">
      <xdr:nvSpPr>
        <xdr:cNvPr id="256" name="円/楕円 255"/>
        <xdr:cNvSpPr/>
      </xdr:nvSpPr>
      <xdr:spPr>
        <a:xfrm>
          <a:off x="3746500" y="1639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24883</xdr:rowOff>
    </xdr:from>
    <xdr:ext cx="534377" cy="259045"/>
    <xdr:sp macro="" textlink="">
      <xdr:nvSpPr>
        <xdr:cNvPr id="257" name="テキスト ボックス 256"/>
        <xdr:cNvSpPr txBox="1"/>
      </xdr:nvSpPr>
      <xdr:spPr>
        <a:xfrm>
          <a:off x="3530111" y="1648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25,114</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95262</xdr:rowOff>
    </xdr:from>
    <xdr:to>
      <xdr:col>4</xdr:col>
      <xdr:colOff>206375</xdr:colOff>
      <xdr:row>96</xdr:row>
      <xdr:rowOff>25412</xdr:rowOff>
    </xdr:to>
    <xdr:sp macro="" textlink="">
      <xdr:nvSpPr>
        <xdr:cNvPr id="258" name="円/楕円 257"/>
        <xdr:cNvSpPr/>
      </xdr:nvSpPr>
      <xdr:spPr>
        <a:xfrm>
          <a:off x="2857500" y="1638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16539</xdr:rowOff>
    </xdr:from>
    <xdr:ext cx="534377" cy="259045"/>
    <xdr:sp macro="" textlink="">
      <xdr:nvSpPr>
        <xdr:cNvPr id="259" name="テキスト ボックス 258"/>
        <xdr:cNvSpPr txBox="1"/>
      </xdr:nvSpPr>
      <xdr:spPr>
        <a:xfrm>
          <a:off x="2641111" y="16475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25,333</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122580</xdr:rowOff>
    </xdr:from>
    <xdr:to>
      <xdr:col>3</xdr:col>
      <xdr:colOff>3175</xdr:colOff>
      <xdr:row>96</xdr:row>
      <xdr:rowOff>52730</xdr:rowOff>
    </xdr:to>
    <xdr:sp macro="" textlink="">
      <xdr:nvSpPr>
        <xdr:cNvPr id="260" name="円/楕円 259"/>
        <xdr:cNvSpPr/>
      </xdr:nvSpPr>
      <xdr:spPr>
        <a:xfrm>
          <a:off x="1968500" y="1641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43857</xdr:rowOff>
    </xdr:from>
    <xdr:ext cx="534377" cy="259045"/>
    <xdr:sp macro="" textlink="">
      <xdr:nvSpPr>
        <xdr:cNvPr id="261" name="テキスト ボックス 260"/>
        <xdr:cNvSpPr txBox="1"/>
      </xdr:nvSpPr>
      <xdr:spPr>
        <a:xfrm>
          <a:off x="1752111" y="1650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24,616</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118504</xdr:rowOff>
    </xdr:from>
    <xdr:to>
      <xdr:col>1</xdr:col>
      <xdr:colOff>485775</xdr:colOff>
      <xdr:row>96</xdr:row>
      <xdr:rowOff>48654</xdr:rowOff>
    </xdr:to>
    <xdr:sp macro="" textlink="">
      <xdr:nvSpPr>
        <xdr:cNvPr id="262" name="円/楕円 261"/>
        <xdr:cNvSpPr/>
      </xdr:nvSpPr>
      <xdr:spPr>
        <a:xfrm>
          <a:off x="1079500" y="1640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39781</xdr:rowOff>
    </xdr:from>
    <xdr:ext cx="534377" cy="259045"/>
    <xdr:sp macro="" textlink="">
      <xdr:nvSpPr>
        <xdr:cNvPr id="263" name="テキスト ボックス 262"/>
        <xdr:cNvSpPr txBox="1"/>
      </xdr:nvSpPr>
      <xdr:spPr>
        <a:xfrm>
          <a:off x="863111" y="1649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24,723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8/32</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79" name="テキスト ボックス 27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1" name="テキスト ボックス 28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142443</xdr:rowOff>
    </xdr:from>
    <xdr:to>
      <xdr:col>15</xdr:col>
      <xdr:colOff>180340</xdr:colOff>
      <xdr:row>38</xdr:row>
      <xdr:rowOff>138329</xdr:rowOff>
    </xdr:to>
    <xdr:cxnSp macro="">
      <xdr:nvCxnSpPr>
        <xdr:cNvPr id="285" name="直線コネクタ 284"/>
        <xdr:cNvCxnSpPr/>
      </xdr:nvCxnSpPr>
      <xdr:spPr>
        <a:xfrm flipV="1">
          <a:off x="10475595" y="5285943"/>
          <a:ext cx="1270" cy="136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142156</xdr:rowOff>
    </xdr:from>
    <xdr:ext cx="249299" cy="259045"/>
    <xdr:sp macro="" textlink="">
      <xdr:nvSpPr>
        <xdr:cNvPr id="286" name="労働費最小値テキスト"/>
        <xdr:cNvSpPr txBox="1"/>
      </xdr:nvSpPr>
      <xdr:spPr>
        <a:xfrm>
          <a:off x="10528300" y="665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a:t>
          </a:r>
          <a:endParaRPr kumimoji="1" lang="ja-JP" altLang="en-US" sz="1000" b="1">
            <a:latin typeface="ＭＳ Ｐゴシック"/>
          </a:endParaRPr>
        </a:p>
      </xdr:txBody>
    </xdr:sp>
    <xdr:clientData/>
  </xdr:oneCellAnchor>
  <xdr:twoCellAnchor>
    <xdr:from>
      <xdr:col>15</xdr:col>
      <xdr:colOff>92075</xdr:colOff>
      <xdr:row>38</xdr:row>
      <xdr:rowOff>138329</xdr:rowOff>
    </xdr:from>
    <xdr:to>
      <xdr:col>15</xdr:col>
      <xdr:colOff>269875</xdr:colOff>
      <xdr:row>38</xdr:row>
      <xdr:rowOff>138329</xdr:rowOff>
    </xdr:to>
    <xdr:cxnSp macro="">
      <xdr:nvCxnSpPr>
        <xdr:cNvPr id="287" name="直線コネクタ 286"/>
        <xdr:cNvCxnSpPr/>
      </xdr:nvCxnSpPr>
      <xdr:spPr>
        <a:xfrm>
          <a:off x="10388600" y="665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89120</xdr:rowOff>
    </xdr:from>
    <xdr:ext cx="469744" cy="259045"/>
    <xdr:sp macro="" textlink="">
      <xdr:nvSpPr>
        <xdr:cNvPr id="288" name="労働費最大値テキスト"/>
        <xdr:cNvSpPr txBox="1"/>
      </xdr:nvSpPr>
      <xdr:spPr>
        <a:xfrm>
          <a:off x="10528300" y="5061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2,994</a:t>
          </a:r>
          <a:endParaRPr kumimoji="1" lang="ja-JP" altLang="en-US" sz="1000" b="1">
            <a:latin typeface="ＭＳ Ｐゴシック"/>
          </a:endParaRPr>
        </a:p>
      </xdr:txBody>
    </xdr:sp>
    <xdr:clientData/>
  </xdr:oneCellAnchor>
  <xdr:twoCellAnchor>
    <xdr:from>
      <xdr:col>15</xdr:col>
      <xdr:colOff>92075</xdr:colOff>
      <xdr:row>30</xdr:row>
      <xdr:rowOff>142443</xdr:rowOff>
    </xdr:from>
    <xdr:to>
      <xdr:col>15</xdr:col>
      <xdr:colOff>269875</xdr:colOff>
      <xdr:row>30</xdr:row>
      <xdr:rowOff>142443</xdr:rowOff>
    </xdr:to>
    <xdr:cxnSp macro="">
      <xdr:nvCxnSpPr>
        <xdr:cNvPr id="289" name="直線コネクタ 288"/>
        <xdr:cNvCxnSpPr/>
      </xdr:nvCxnSpPr>
      <xdr:spPr>
        <a:xfrm>
          <a:off x="10388600" y="5285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153873</xdr:rowOff>
    </xdr:from>
    <xdr:to>
      <xdr:col>15</xdr:col>
      <xdr:colOff>180975</xdr:colOff>
      <xdr:row>36</xdr:row>
      <xdr:rowOff>70206</xdr:rowOff>
    </xdr:to>
    <xdr:cxnSp macro="">
      <xdr:nvCxnSpPr>
        <xdr:cNvPr id="290" name="直線コネクタ 289"/>
        <xdr:cNvCxnSpPr/>
      </xdr:nvCxnSpPr>
      <xdr:spPr>
        <a:xfrm flipV="1">
          <a:off x="9639300" y="6154623"/>
          <a:ext cx="838200" cy="8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53611</xdr:rowOff>
    </xdr:from>
    <xdr:ext cx="378565" cy="259045"/>
    <xdr:sp macro="" textlink="">
      <xdr:nvSpPr>
        <xdr:cNvPr id="291" name="労働費平均値テキスト"/>
        <xdr:cNvSpPr txBox="1"/>
      </xdr:nvSpPr>
      <xdr:spPr>
        <a:xfrm>
          <a:off x="10528300" y="6225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780</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75184</xdr:rowOff>
    </xdr:from>
    <xdr:to>
      <xdr:col>15</xdr:col>
      <xdr:colOff>231775</xdr:colOff>
      <xdr:row>37</xdr:row>
      <xdr:rowOff>5334</xdr:rowOff>
    </xdr:to>
    <xdr:sp macro="" textlink="">
      <xdr:nvSpPr>
        <xdr:cNvPr id="292" name="フローチャート : 判断 291"/>
        <xdr:cNvSpPr/>
      </xdr:nvSpPr>
      <xdr:spPr>
        <a:xfrm>
          <a:off x="10426700" y="624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21742</xdr:rowOff>
    </xdr:from>
    <xdr:to>
      <xdr:col>14</xdr:col>
      <xdr:colOff>28575</xdr:colOff>
      <xdr:row>36</xdr:row>
      <xdr:rowOff>70206</xdr:rowOff>
    </xdr:to>
    <xdr:cxnSp macro="">
      <xdr:nvCxnSpPr>
        <xdr:cNvPr id="293" name="直線コネクタ 292"/>
        <xdr:cNvCxnSpPr/>
      </xdr:nvCxnSpPr>
      <xdr:spPr>
        <a:xfrm>
          <a:off x="8750300" y="6193942"/>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165252</xdr:rowOff>
    </xdr:from>
    <xdr:to>
      <xdr:col>14</xdr:col>
      <xdr:colOff>79375</xdr:colOff>
      <xdr:row>36</xdr:row>
      <xdr:rowOff>95402</xdr:rowOff>
    </xdr:to>
    <xdr:sp macro="" textlink="">
      <xdr:nvSpPr>
        <xdr:cNvPr id="294" name="フローチャート : 判断 293"/>
        <xdr:cNvSpPr/>
      </xdr:nvSpPr>
      <xdr:spPr>
        <a:xfrm>
          <a:off x="9588500" y="616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34</xdr:row>
      <xdr:rowOff>111929</xdr:rowOff>
    </xdr:from>
    <xdr:ext cx="378565" cy="259045"/>
    <xdr:sp macro="" textlink="">
      <xdr:nvSpPr>
        <xdr:cNvPr id="295" name="テキスト ボックス 294"/>
        <xdr:cNvSpPr txBox="1"/>
      </xdr:nvSpPr>
      <xdr:spPr>
        <a:xfrm>
          <a:off x="9450017" y="59412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958</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135585</xdr:rowOff>
    </xdr:from>
    <xdr:to>
      <xdr:col>12</xdr:col>
      <xdr:colOff>511175</xdr:colOff>
      <xdr:row>36</xdr:row>
      <xdr:rowOff>21742</xdr:rowOff>
    </xdr:to>
    <xdr:cxnSp macro="">
      <xdr:nvCxnSpPr>
        <xdr:cNvPr id="296" name="直線コネクタ 295"/>
        <xdr:cNvCxnSpPr/>
      </xdr:nvCxnSpPr>
      <xdr:spPr>
        <a:xfrm>
          <a:off x="7861300" y="6136335"/>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151536</xdr:rowOff>
    </xdr:from>
    <xdr:to>
      <xdr:col>12</xdr:col>
      <xdr:colOff>561975</xdr:colOff>
      <xdr:row>36</xdr:row>
      <xdr:rowOff>81686</xdr:rowOff>
    </xdr:to>
    <xdr:sp macro="" textlink="">
      <xdr:nvSpPr>
        <xdr:cNvPr id="297" name="フローチャート : 判断 296"/>
        <xdr:cNvSpPr/>
      </xdr:nvSpPr>
      <xdr:spPr>
        <a:xfrm>
          <a:off x="8699500" y="61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72813</xdr:rowOff>
    </xdr:from>
    <xdr:ext cx="378565" cy="259045"/>
    <xdr:sp macro="" textlink="">
      <xdr:nvSpPr>
        <xdr:cNvPr id="298" name="テキスト ボックス 297"/>
        <xdr:cNvSpPr txBox="1"/>
      </xdr:nvSpPr>
      <xdr:spPr>
        <a:xfrm>
          <a:off x="8561017" y="6245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988</a:t>
          </a:r>
          <a:endParaRPr kumimoji="1" lang="ja-JP" altLang="en-US" sz="1000" b="1">
            <a:solidFill>
              <a:srgbClr val="000080"/>
            </a:solidFill>
            <a:latin typeface="ＭＳ Ｐゴシック"/>
          </a:endParaRPr>
        </a:p>
      </xdr:txBody>
    </xdr:sp>
    <xdr:clientData/>
  </xdr:oneCellAnchor>
  <xdr:twoCellAnchor>
    <xdr:from>
      <xdr:col>10</xdr:col>
      <xdr:colOff>104775</xdr:colOff>
      <xdr:row>34</xdr:row>
      <xdr:rowOff>107239</xdr:rowOff>
    </xdr:from>
    <xdr:to>
      <xdr:col>11</xdr:col>
      <xdr:colOff>307975</xdr:colOff>
      <xdr:row>35</xdr:row>
      <xdr:rowOff>135585</xdr:rowOff>
    </xdr:to>
    <xdr:cxnSp macro="">
      <xdr:nvCxnSpPr>
        <xdr:cNvPr id="299" name="直線コネクタ 298"/>
        <xdr:cNvCxnSpPr/>
      </xdr:nvCxnSpPr>
      <xdr:spPr>
        <a:xfrm>
          <a:off x="6972300" y="5936539"/>
          <a:ext cx="889000" cy="19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157937</xdr:rowOff>
    </xdr:from>
    <xdr:to>
      <xdr:col>11</xdr:col>
      <xdr:colOff>358775</xdr:colOff>
      <xdr:row>35</xdr:row>
      <xdr:rowOff>88087</xdr:rowOff>
    </xdr:to>
    <xdr:sp macro="" textlink="">
      <xdr:nvSpPr>
        <xdr:cNvPr id="300" name="フローチャート : 判断 299"/>
        <xdr:cNvSpPr/>
      </xdr:nvSpPr>
      <xdr:spPr>
        <a:xfrm>
          <a:off x="7810500" y="598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33</xdr:row>
      <xdr:rowOff>104614</xdr:rowOff>
    </xdr:from>
    <xdr:ext cx="469744" cy="259045"/>
    <xdr:sp macro="" textlink="">
      <xdr:nvSpPr>
        <xdr:cNvPr id="301" name="テキスト ボックス 300"/>
        <xdr:cNvSpPr txBox="1"/>
      </xdr:nvSpPr>
      <xdr:spPr>
        <a:xfrm>
          <a:off x="7626427" y="5762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1,349</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77013</xdr:rowOff>
    </xdr:from>
    <xdr:to>
      <xdr:col>10</xdr:col>
      <xdr:colOff>155575</xdr:colOff>
      <xdr:row>35</xdr:row>
      <xdr:rowOff>7163</xdr:rowOff>
    </xdr:to>
    <xdr:sp macro="" textlink="">
      <xdr:nvSpPr>
        <xdr:cNvPr id="302" name="フローチャート : 判断 301"/>
        <xdr:cNvSpPr/>
      </xdr:nvSpPr>
      <xdr:spPr>
        <a:xfrm>
          <a:off x="6921500" y="5906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169740</xdr:rowOff>
    </xdr:from>
    <xdr:ext cx="469744" cy="259045"/>
    <xdr:sp macro="" textlink="">
      <xdr:nvSpPr>
        <xdr:cNvPr id="303" name="テキスト ボックス 302"/>
        <xdr:cNvSpPr txBox="1"/>
      </xdr:nvSpPr>
      <xdr:spPr>
        <a:xfrm>
          <a:off x="6737427" y="5999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103073</xdr:rowOff>
    </xdr:from>
    <xdr:to>
      <xdr:col>15</xdr:col>
      <xdr:colOff>231775</xdr:colOff>
      <xdr:row>36</xdr:row>
      <xdr:rowOff>33223</xdr:rowOff>
    </xdr:to>
    <xdr:sp macro="" textlink="">
      <xdr:nvSpPr>
        <xdr:cNvPr id="309" name="円/楕円 308"/>
        <xdr:cNvSpPr/>
      </xdr:nvSpPr>
      <xdr:spPr>
        <a:xfrm>
          <a:off x="10426700" y="610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125950</xdr:rowOff>
    </xdr:from>
    <xdr:ext cx="469744" cy="259045"/>
    <xdr:sp macro="" textlink="">
      <xdr:nvSpPr>
        <xdr:cNvPr id="310" name="労働費該当値テキスト"/>
        <xdr:cNvSpPr txBox="1"/>
      </xdr:nvSpPr>
      <xdr:spPr>
        <a:xfrm>
          <a:off x="10528300" y="595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19406</xdr:rowOff>
    </xdr:from>
    <xdr:to>
      <xdr:col>14</xdr:col>
      <xdr:colOff>79375</xdr:colOff>
      <xdr:row>36</xdr:row>
      <xdr:rowOff>121006</xdr:rowOff>
    </xdr:to>
    <xdr:sp macro="" textlink="">
      <xdr:nvSpPr>
        <xdr:cNvPr id="311" name="円/楕円 310"/>
        <xdr:cNvSpPr/>
      </xdr:nvSpPr>
      <xdr:spPr>
        <a:xfrm>
          <a:off x="9588500" y="619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112133</xdr:rowOff>
    </xdr:from>
    <xdr:ext cx="378565" cy="259045"/>
    <xdr:sp macro="" textlink="">
      <xdr:nvSpPr>
        <xdr:cNvPr id="312" name="テキスト ボックス 311"/>
        <xdr:cNvSpPr txBox="1"/>
      </xdr:nvSpPr>
      <xdr:spPr>
        <a:xfrm>
          <a:off x="9450017" y="62843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142392</xdr:rowOff>
    </xdr:from>
    <xdr:to>
      <xdr:col>12</xdr:col>
      <xdr:colOff>561975</xdr:colOff>
      <xdr:row>36</xdr:row>
      <xdr:rowOff>72542</xdr:rowOff>
    </xdr:to>
    <xdr:sp macro="" textlink="">
      <xdr:nvSpPr>
        <xdr:cNvPr id="313" name="円/楕円 312"/>
        <xdr:cNvSpPr/>
      </xdr:nvSpPr>
      <xdr:spPr>
        <a:xfrm>
          <a:off x="8699500" y="614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89069</xdr:rowOff>
    </xdr:from>
    <xdr:ext cx="469744" cy="259045"/>
    <xdr:sp macro="" textlink="">
      <xdr:nvSpPr>
        <xdr:cNvPr id="314" name="テキスト ボックス 313"/>
        <xdr:cNvSpPr txBox="1"/>
      </xdr:nvSpPr>
      <xdr:spPr>
        <a:xfrm>
          <a:off x="8515427" y="591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1,008</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84785</xdr:rowOff>
    </xdr:from>
    <xdr:to>
      <xdr:col>11</xdr:col>
      <xdr:colOff>358775</xdr:colOff>
      <xdr:row>36</xdr:row>
      <xdr:rowOff>14935</xdr:rowOff>
    </xdr:to>
    <xdr:sp macro="" textlink="">
      <xdr:nvSpPr>
        <xdr:cNvPr id="315" name="円/楕円 314"/>
        <xdr:cNvSpPr/>
      </xdr:nvSpPr>
      <xdr:spPr>
        <a:xfrm>
          <a:off x="7810500" y="60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6062</xdr:rowOff>
    </xdr:from>
    <xdr:ext cx="469744" cy="259045"/>
    <xdr:sp macro="" textlink="">
      <xdr:nvSpPr>
        <xdr:cNvPr id="316" name="テキスト ボックス 315"/>
        <xdr:cNvSpPr txBox="1"/>
      </xdr:nvSpPr>
      <xdr:spPr>
        <a:xfrm>
          <a:off x="7626427" y="6178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1,134</a:t>
          </a:r>
          <a:endParaRPr kumimoji="1" lang="ja-JP" altLang="en-US" sz="1000" b="1">
            <a:solidFill>
              <a:srgbClr val="FF0000"/>
            </a:solidFill>
            <a:latin typeface="ＭＳ Ｐゴシック"/>
          </a:endParaRPr>
        </a:p>
      </xdr:txBody>
    </xdr:sp>
    <xdr:clientData/>
  </xdr:oneCellAnchor>
  <xdr:twoCellAnchor>
    <xdr:from>
      <xdr:col>10</xdr:col>
      <xdr:colOff>53975</xdr:colOff>
      <xdr:row>34</xdr:row>
      <xdr:rowOff>56439</xdr:rowOff>
    </xdr:from>
    <xdr:to>
      <xdr:col>10</xdr:col>
      <xdr:colOff>155575</xdr:colOff>
      <xdr:row>34</xdr:row>
      <xdr:rowOff>158039</xdr:rowOff>
    </xdr:to>
    <xdr:sp macro="" textlink="">
      <xdr:nvSpPr>
        <xdr:cNvPr id="317" name="円/楕円 316"/>
        <xdr:cNvSpPr/>
      </xdr:nvSpPr>
      <xdr:spPr>
        <a:xfrm>
          <a:off x="6921500" y="58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3116</xdr:rowOff>
    </xdr:from>
    <xdr:ext cx="469744" cy="259045"/>
    <xdr:sp macro="" textlink="">
      <xdr:nvSpPr>
        <xdr:cNvPr id="318" name="テキスト ボックス 317"/>
        <xdr:cNvSpPr txBox="1"/>
      </xdr:nvSpPr>
      <xdr:spPr>
        <a:xfrm>
          <a:off x="6737427" y="56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2" name="テキスト ボックス 331"/>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4" name="テキスト ボックス 33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6" name="テキスト ボックス 33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38" name="テキスト ボックス 337"/>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0" name="テキスト ボックス 33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71806</xdr:rowOff>
    </xdr:from>
    <xdr:to>
      <xdr:col>15</xdr:col>
      <xdr:colOff>180340</xdr:colOff>
      <xdr:row>59</xdr:row>
      <xdr:rowOff>27229</xdr:rowOff>
    </xdr:to>
    <xdr:cxnSp macro="">
      <xdr:nvCxnSpPr>
        <xdr:cNvPr id="342" name="直線コネクタ 341"/>
        <xdr:cNvCxnSpPr/>
      </xdr:nvCxnSpPr>
      <xdr:spPr>
        <a:xfrm flipV="1">
          <a:off x="10475595" y="8815756"/>
          <a:ext cx="1270" cy="1327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31056</xdr:rowOff>
    </xdr:from>
    <xdr:ext cx="378565" cy="259045"/>
    <xdr:sp macro="" textlink="">
      <xdr:nvSpPr>
        <xdr:cNvPr id="343" name="農林水産業費最小値テキスト"/>
        <xdr:cNvSpPr txBox="1"/>
      </xdr:nvSpPr>
      <xdr:spPr>
        <a:xfrm>
          <a:off x="10528300" y="10146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a:t>
          </a:r>
          <a:endParaRPr kumimoji="1" lang="ja-JP" altLang="en-US" sz="1000" b="1">
            <a:latin typeface="ＭＳ Ｐゴシック"/>
          </a:endParaRPr>
        </a:p>
      </xdr:txBody>
    </xdr:sp>
    <xdr:clientData/>
  </xdr:oneCellAnchor>
  <xdr:twoCellAnchor>
    <xdr:from>
      <xdr:col>15</xdr:col>
      <xdr:colOff>92075</xdr:colOff>
      <xdr:row>59</xdr:row>
      <xdr:rowOff>27229</xdr:rowOff>
    </xdr:from>
    <xdr:to>
      <xdr:col>15</xdr:col>
      <xdr:colOff>269875</xdr:colOff>
      <xdr:row>59</xdr:row>
      <xdr:rowOff>27229</xdr:rowOff>
    </xdr:to>
    <xdr:cxnSp macro="">
      <xdr:nvCxnSpPr>
        <xdr:cNvPr id="344" name="直線コネクタ 343"/>
        <xdr:cNvCxnSpPr/>
      </xdr:nvCxnSpPr>
      <xdr:spPr>
        <a:xfrm>
          <a:off x="10388600" y="1014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18483</xdr:rowOff>
    </xdr:from>
    <xdr:ext cx="534377" cy="259045"/>
    <xdr:sp macro="" textlink="">
      <xdr:nvSpPr>
        <xdr:cNvPr id="345" name="農林水産業費最大値テキスト"/>
        <xdr:cNvSpPr txBox="1"/>
      </xdr:nvSpPr>
      <xdr:spPr>
        <a:xfrm>
          <a:off x="10528300" y="8590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17,641</a:t>
          </a:r>
          <a:endParaRPr kumimoji="1" lang="ja-JP" altLang="en-US" sz="1000" b="1">
            <a:latin typeface="ＭＳ Ｐゴシック"/>
          </a:endParaRPr>
        </a:p>
      </xdr:txBody>
    </xdr:sp>
    <xdr:clientData/>
  </xdr:oneCellAnchor>
  <xdr:twoCellAnchor>
    <xdr:from>
      <xdr:col>15</xdr:col>
      <xdr:colOff>92075</xdr:colOff>
      <xdr:row>51</xdr:row>
      <xdr:rowOff>71806</xdr:rowOff>
    </xdr:from>
    <xdr:to>
      <xdr:col>15</xdr:col>
      <xdr:colOff>269875</xdr:colOff>
      <xdr:row>51</xdr:row>
      <xdr:rowOff>71806</xdr:rowOff>
    </xdr:to>
    <xdr:cxnSp macro="">
      <xdr:nvCxnSpPr>
        <xdr:cNvPr id="346" name="直線コネクタ 345"/>
        <xdr:cNvCxnSpPr/>
      </xdr:nvCxnSpPr>
      <xdr:spPr>
        <a:xfrm>
          <a:off x="10388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170485</xdr:rowOff>
    </xdr:from>
    <xdr:to>
      <xdr:col>15</xdr:col>
      <xdr:colOff>180975</xdr:colOff>
      <xdr:row>59</xdr:row>
      <xdr:rowOff>1930</xdr:rowOff>
    </xdr:to>
    <xdr:cxnSp macro="">
      <xdr:nvCxnSpPr>
        <xdr:cNvPr id="347" name="直線コネクタ 346"/>
        <xdr:cNvCxnSpPr/>
      </xdr:nvCxnSpPr>
      <xdr:spPr>
        <a:xfrm flipV="1">
          <a:off x="9639300" y="10114585"/>
          <a:ext cx="8382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143857</xdr:rowOff>
    </xdr:from>
    <xdr:ext cx="469744" cy="259045"/>
    <xdr:sp macro="" textlink="">
      <xdr:nvSpPr>
        <xdr:cNvPr id="348" name="農林水産業費平均値テキスト"/>
        <xdr:cNvSpPr txBox="1"/>
      </xdr:nvSpPr>
      <xdr:spPr>
        <a:xfrm>
          <a:off x="10528300" y="9745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2,829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120980</xdr:rowOff>
    </xdr:from>
    <xdr:to>
      <xdr:col>15</xdr:col>
      <xdr:colOff>231775</xdr:colOff>
      <xdr:row>58</xdr:row>
      <xdr:rowOff>51130</xdr:rowOff>
    </xdr:to>
    <xdr:sp macro="" textlink="">
      <xdr:nvSpPr>
        <xdr:cNvPr id="349" name="フローチャート : 判断 348"/>
        <xdr:cNvSpPr/>
      </xdr:nvSpPr>
      <xdr:spPr>
        <a:xfrm>
          <a:off x="104267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1930</xdr:rowOff>
    </xdr:from>
    <xdr:to>
      <xdr:col>14</xdr:col>
      <xdr:colOff>28575</xdr:colOff>
      <xdr:row>59</xdr:row>
      <xdr:rowOff>8484</xdr:rowOff>
    </xdr:to>
    <xdr:cxnSp macro="">
      <xdr:nvCxnSpPr>
        <xdr:cNvPr id="350" name="直線コネクタ 349"/>
        <xdr:cNvCxnSpPr/>
      </xdr:nvCxnSpPr>
      <xdr:spPr>
        <a:xfrm flipV="1">
          <a:off x="8750300" y="10117480"/>
          <a:ext cx="889000" cy="6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43561</xdr:rowOff>
    </xdr:from>
    <xdr:to>
      <xdr:col>14</xdr:col>
      <xdr:colOff>79375</xdr:colOff>
      <xdr:row>56</xdr:row>
      <xdr:rowOff>145161</xdr:rowOff>
    </xdr:to>
    <xdr:sp macro="" textlink="">
      <xdr:nvSpPr>
        <xdr:cNvPr id="351" name="フローチャート : 判断 350"/>
        <xdr:cNvSpPr/>
      </xdr:nvSpPr>
      <xdr:spPr>
        <a:xfrm>
          <a:off x="9588500" y="964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54</xdr:row>
      <xdr:rowOff>161688</xdr:rowOff>
    </xdr:from>
    <xdr:ext cx="469744" cy="259045"/>
    <xdr:sp macro="" textlink="">
      <xdr:nvSpPr>
        <xdr:cNvPr id="352" name="テキスト ボックス 351"/>
        <xdr:cNvSpPr txBox="1"/>
      </xdr:nvSpPr>
      <xdr:spPr>
        <a:xfrm>
          <a:off x="9404427" y="9419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8484</xdr:rowOff>
    </xdr:from>
    <xdr:to>
      <xdr:col>12</xdr:col>
      <xdr:colOff>511175</xdr:colOff>
      <xdr:row>59</xdr:row>
      <xdr:rowOff>11988</xdr:rowOff>
    </xdr:to>
    <xdr:cxnSp macro="">
      <xdr:nvCxnSpPr>
        <xdr:cNvPr id="353" name="直線コネクタ 352"/>
        <xdr:cNvCxnSpPr/>
      </xdr:nvCxnSpPr>
      <xdr:spPr>
        <a:xfrm flipV="1">
          <a:off x="7861300" y="10124034"/>
          <a:ext cx="889000" cy="3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116484</xdr:rowOff>
    </xdr:from>
    <xdr:to>
      <xdr:col>12</xdr:col>
      <xdr:colOff>561975</xdr:colOff>
      <xdr:row>57</xdr:row>
      <xdr:rowOff>46634</xdr:rowOff>
    </xdr:to>
    <xdr:sp macro="" textlink="">
      <xdr:nvSpPr>
        <xdr:cNvPr id="354" name="フローチャート : 判断 353"/>
        <xdr:cNvSpPr/>
      </xdr:nvSpPr>
      <xdr:spPr>
        <a:xfrm>
          <a:off x="8699500" y="971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63161</xdr:rowOff>
    </xdr:from>
    <xdr:ext cx="469744" cy="259045"/>
    <xdr:sp macro="" textlink="">
      <xdr:nvSpPr>
        <xdr:cNvPr id="355" name="テキスト ボックス 354"/>
        <xdr:cNvSpPr txBox="1"/>
      </xdr:nvSpPr>
      <xdr:spPr>
        <a:xfrm>
          <a:off x="8515427" y="949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5,138</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5055</xdr:rowOff>
    </xdr:from>
    <xdr:to>
      <xdr:col>11</xdr:col>
      <xdr:colOff>307975</xdr:colOff>
      <xdr:row>59</xdr:row>
      <xdr:rowOff>11988</xdr:rowOff>
    </xdr:to>
    <xdr:cxnSp macro="">
      <xdr:nvCxnSpPr>
        <xdr:cNvPr id="356" name="直線コネクタ 355"/>
        <xdr:cNvCxnSpPr/>
      </xdr:nvCxnSpPr>
      <xdr:spPr>
        <a:xfrm>
          <a:off x="6972300" y="10120605"/>
          <a:ext cx="889000" cy="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73203</xdr:rowOff>
    </xdr:from>
    <xdr:to>
      <xdr:col>11</xdr:col>
      <xdr:colOff>358775</xdr:colOff>
      <xdr:row>57</xdr:row>
      <xdr:rowOff>3353</xdr:rowOff>
    </xdr:to>
    <xdr:sp macro="" textlink="">
      <xdr:nvSpPr>
        <xdr:cNvPr id="357" name="フローチャート : 判断 356"/>
        <xdr:cNvSpPr/>
      </xdr:nvSpPr>
      <xdr:spPr>
        <a:xfrm>
          <a:off x="7810500" y="9674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19880</xdr:rowOff>
    </xdr:from>
    <xdr:ext cx="469744" cy="259045"/>
    <xdr:sp macro="" textlink="">
      <xdr:nvSpPr>
        <xdr:cNvPr id="358" name="テキスト ボックス 357"/>
        <xdr:cNvSpPr txBox="1"/>
      </xdr:nvSpPr>
      <xdr:spPr>
        <a:xfrm>
          <a:off x="7626427" y="944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115875</xdr:rowOff>
    </xdr:from>
    <xdr:to>
      <xdr:col>10</xdr:col>
      <xdr:colOff>155575</xdr:colOff>
      <xdr:row>57</xdr:row>
      <xdr:rowOff>46025</xdr:rowOff>
    </xdr:to>
    <xdr:sp macro="" textlink="">
      <xdr:nvSpPr>
        <xdr:cNvPr id="359" name="フローチャート : 判断 358"/>
        <xdr:cNvSpPr/>
      </xdr:nvSpPr>
      <xdr:spPr>
        <a:xfrm>
          <a:off x="6921500" y="97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62552</xdr:rowOff>
    </xdr:from>
    <xdr:ext cx="469744" cy="259045"/>
    <xdr:sp macro="" textlink="">
      <xdr:nvSpPr>
        <xdr:cNvPr id="360" name="テキスト ボックス 359"/>
        <xdr:cNvSpPr txBox="1"/>
      </xdr:nvSpPr>
      <xdr:spPr>
        <a:xfrm>
          <a:off x="6737427" y="949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119685</xdr:rowOff>
    </xdr:from>
    <xdr:to>
      <xdr:col>15</xdr:col>
      <xdr:colOff>231775</xdr:colOff>
      <xdr:row>59</xdr:row>
      <xdr:rowOff>49835</xdr:rowOff>
    </xdr:to>
    <xdr:sp macro="" textlink="">
      <xdr:nvSpPr>
        <xdr:cNvPr id="366" name="円/楕円 365"/>
        <xdr:cNvSpPr/>
      </xdr:nvSpPr>
      <xdr:spPr>
        <a:xfrm>
          <a:off x="10426700" y="1006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34612</xdr:rowOff>
    </xdr:from>
    <xdr:ext cx="378565" cy="259045"/>
    <xdr:sp macro="" textlink="">
      <xdr:nvSpPr>
        <xdr:cNvPr id="367" name="農林水産業費該当値テキスト"/>
        <xdr:cNvSpPr txBox="1"/>
      </xdr:nvSpPr>
      <xdr:spPr>
        <a:xfrm>
          <a:off x="10528300" y="99787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122580</xdr:rowOff>
    </xdr:from>
    <xdr:to>
      <xdr:col>14</xdr:col>
      <xdr:colOff>79375</xdr:colOff>
      <xdr:row>59</xdr:row>
      <xdr:rowOff>52730</xdr:rowOff>
    </xdr:to>
    <xdr:sp macro="" textlink="">
      <xdr:nvSpPr>
        <xdr:cNvPr id="368" name="円/楕円 367"/>
        <xdr:cNvSpPr/>
      </xdr:nvSpPr>
      <xdr:spPr>
        <a:xfrm>
          <a:off x="9588500" y="100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59</xdr:row>
      <xdr:rowOff>43857</xdr:rowOff>
    </xdr:from>
    <xdr:ext cx="378565" cy="259045"/>
    <xdr:sp macro="" textlink="">
      <xdr:nvSpPr>
        <xdr:cNvPr id="369" name="テキスト ボックス 368"/>
        <xdr:cNvSpPr txBox="1"/>
      </xdr:nvSpPr>
      <xdr:spPr>
        <a:xfrm>
          <a:off x="9450017" y="101594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129134</xdr:rowOff>
    </xdr:from>
    <xdr:to>
      <xdr:col>12</xdr:col>
      <xdr:colOff>561975</xdr:colOff>
      <xdr:row>59</xdr:row>
      <xdr:rowOff>59284</xdr:rowOff>
    </xdr:to>
    <xdr:sp macro="" textlink="">
      <xdr:nvSpPr>
        <xdr:cNvPr id="370" name="円/楕円 369"/>
        <xdr:cNvSpPr/>
      </xdr:nvSpPr>
      <xdr:spPr>
        <a:xfrm>
          <a:off x="8699500" y="1007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50411</xdr:rowOff>
    </xdr:from>
    <xdr:ext cx="378565" cy="259045"/>
    <xdr:sp macro="" textlink="">
      <xdr:nvSpPr>
        <xdr:cNvPr id="371" name="テキスト ボックス 370"/>
        <xdr:cNvSpPr txBox="1"/>
      </xdr:nvSpPr>
      <xdr:spPr>
        <a:xfrm>
          <a:off x="8561017" y="10165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132638</xdr:rowOff>
    </xdr:from>
    <xdr:to>
      <xdr:col>11</xdr:col>
      <xdr:colOff>358775</xdr:colOff>
      <xdr:row>59</xdr:row>
      <xdr:rowOff>62788</xdr:rowOff>
    </xdr:to>
    <xdr:sp macro="" textlink="">
      <xdr:nvSpPr>
        <xdr:cNvPr id="372" name="円/楕円 371"/>
        <xdr:cNvSpPr/>
      </xdr:nvSpPr>
      <xdr:spPr>
        <a:xfrm>
          <a:off x="7810500" y="1007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59</xdr:row>
      <xdr:rowOff>53915</xdr:rowOff>
    </xdr:from>
    <xdr:ext cx="378565" cy="259045"/>
    <xdr:sp macro="" textlink="">
      <xdr:nvSpPr>
        <xdr:cNvPr id="373" name="テキスト ボックス 372"/>
        <xdr:cNvSpPr txBox="1"/>
      </xdr:nvSpPr>
      <xdr:spPr>
        <a:xfrm>
          <a:off x="7672017" y="10169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125705</xdr:rowOff>
    </xdr:from>
    <xdr:to>
      <xdr:col>10</xdr:col>
      <xdr:colOff>155575</xdr:colOff>
      <xdr:row>59</xdr:row>
      <xdr:rowOff>55855</xdr:rowOff>
    </xdr:to>
    <xdr:sp macro="" textlink="">
      <xdr:nvSpPr>
        <xdr:cNvPr id="374" name="円/楕円 373"/>
        <xdr:cNvSpPr/>
      </xdr:nvSpPr>
      <xdr:spPr>
        <a:xfrm>
          <a:off x="6921500" y="1006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46982</xdr:rowOff>
    </xdr:from>
    <xdr:ext cx="378565" cy="259045"/>
    <xdr:sp macro="" textlink="">
      <xdr:nvSpPr>
        <xdr:cNvPr id="375" name="テキスト ボックス 374"/>
        <xdr:cNvSpPr txBox="1"/>
      </xdr:nvSpPr>
      <xdr:spPr>
        <a:xfrm>
          <a:off x="6783017" y="10162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32/32</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1" name="テキスト ボックス 39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3" name="テキスト ボックス 39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5" name="テキスト ボックス 394"/>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142519</xdr:rowOff>
    </xdr:from>
    <xdr:to>
      <xdr:col>15</xdr:col>
      <xdr:colOff>180340</xdr:colOff>
      <xdr:row>79</xdr:row>
      <xdr:rowOff>10161</xdr:rowOff>
    </xdr:to>
    <xdr:cxnSp macro="">
      <xdr:nvCxnSpPr>
        <xdr:cNvPr id="399" name="直線コネクタ 398"/>
        <xdr:cNvCxnSpPr/>
      </xdr:nvCxnSpPr>
      <xdr:spPr>
        <a:xfrm flipV="1">
          <a:off x="10475595" y="12144019"/>
          <a:ext cx="1270" cy="1410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13988</xdr:rowOff>
    </xdr:from>
    <xdr:ext cx="378565" cy="259045"/>
    <xdr:sp macro="" textlink="">
      <xdr:nvSpPr>
        <xdr:cNvPr id="400" name="商工費最小値テキスト"/>
        <xdr:cNvSpPr txBox="1"/>
      </xdr:nvSpPr>
      <xdr:spPr>
        <a:xfrm>
          <a:off x="10528300" y="1355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15</xdr:col>
      <xdr:colOff>92075</xdr:colOff>
      <xdr:row>79</xdr:row>
      <xdr:rowOff>10161</xdr:rowOff>
    </xdr:from>
    <xdr:to>
      <xdr:col>15</xdr:col>
      <xdr:colOff>269875</xdr:colOff>
      <xdr:row>79</xdr:row>
      <xdr:rowOff>10161</xdr:rowOff>
    </xdr:to>
    <xdr:cxnSp macro="">
      <xdr:nvCxnSpPr>
        <xdr:cNvPr id="401" name="直線コネクタ 400"/>
        <xdr:cNvCxnSpPr/>
      </xdr:nvCxnSpPr>
      <xdr:spPr>
        <a:xfrm>
          <a:off x="10388600" y="13554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89196</xdr:rowOff>
    </xdr:from>
    <xdr:ext cx="534377" cy="259045"/>
    <xdr:sp macro="" textlink="">
      <xdr:nvSpPr>
        <xdr:cNvPr id="402" name="商工費最大値テキスト"/>
        <xdr:cNvSpPr txBox="1"/>
      </xdr:nvSpPr>
      <xdr:spPr>
        <a:xfrm>
          <a:off x="10528300" y="1191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37,926</a:t>
          </a:r>
          <a:endParaRPr kumimoji="1" lang="ja-JP" altLang="en-US" sz="1000" b="1">
            <a:latin typeface="ＭＳ Ｐゴシック"/>
          </a:endParaRPr>
        </a:p>
      </xdr:txBody>
    </xdr:sp>
    <xdr:clientData/>
  </xdr:oneCellAnchor>
  <xdr:twoCellAnchor>
    <xdr:from>
      <xdr:col>15</xdr:col>
      <xdr:colOff>92075</xdr:colOff>
      <xdr:row>70</xdr:row>
      <xdr:rowOff>142519</xdr:rowOff>
    </xdr:from>
    <xdr:to>
      <xdr:col>15</xdr:col>
      <xdr:colOff>269875</xdr:colOff>
      <xdr:row>70</xdr:row>
      <xdr:rowOff>142519</xdr:rowOff>
    </xdr:to>
    <xdr:cxnSp macro="">
      <xdr:nvCxnSpPr>
        <xdr:cNvPr id="403" name="直線コネクタ 402"/>
        <xdr:cNvCxnSpPr/>
      </xdr:nvCxnSpPr>
      <xdr:spPr>
        <a:xfrm>
          <a:off x="10388600" y="12144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161037</xdr:rowOff>
    </xdr:from>
    <xdr:to>
      <xdr:col>15</xdr:col>
      <xdr:colOff>180975</xdr:colOff>
      <xdr:row>79</xdr:row>
      <xdr:rowOff>10161</xdr:rowOff>
    </xdr:to>
    <xdr:cxnSp macro="">
      <xdr:nvCxnSpPr>
        <xdr:cNvPr id="404" name="直線コネクタ 403"/>
        <xdr:cNvCxnSpPr/>
      </xdr:nvCxnSpPr>
      <xdr:spPr>
        <a:xfrm>
          <a:off x="9639300" y="13534137"/>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161535</xdr:rowOff>
    </xdr:from>
    <xdr:ext cx="469744" cy="259045"/>
    <xdr:sp macro="" textlink="">
      <xdr:nvSpPr>
        <xdr:cNvPr id="405" name="商工費平均値テキスト"/>
        <xdr:cNvSpPr txBox="1"/>
      </xdr:nvSpPr>
      <xdr:spPr>
        <a:xfrm>
          <a:off x="10528300" y="13191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5,194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138658</xdr:rowOff>
    </xdr:from>
    <xdr:to>
      <xdr:col>15</xdr:col>
      <xdr:colOff>231775</xdr:colOff>
      <xdr:row>78</xdr:row>
      <xdr:rowOff>68808</xdr:rowOff>
    </xdr:to>
    <xdr:sp macro="" textlink="">
      <xdr:nvSpPr>
        <xdr:cNvPr id="406" name="フローチャート : 判断 405"/>
        <xdr:cNvSpPr/>
      </xdr:nvSpPr>
      <xdr:spPr>
        <a:xfrm>
          <a:off x="104267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161037</xdr:rowOff>
    </xdr:from>
    <xdr:to>
      <xdr:col>14</xdr:col>
      <xdr:colOff>28575</xdr:colOff>
      <xdr:row>79</xdr:row>
      <xdr:rowOff>10313</xdr:rowOff>
    </xdr:to>
    <xdr:cxnSp macro="">
      <xdr:nvCxnSpPr>
        <xdr:cNvPr id="407" name="直線コネクタ 406"/>
        <xdr:cNvCxnSpPr/>
      </xdr:nvCxnSpPr>
      <xdr:spPr>
        <a:xfrm flipV="1">
          <a:off x="8750300" y="13534137"/>
          <a:ext cx="889000" cy="20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131914</xdr:rowOff>
    </xdr:from>
    <xdr:to>
      <xdr:col>14</xdr:col>
      <xdr:colOff>79375</xdr:colOff>
      <xdr:row>77</xdr:row>
      <xdr:rowOff>62064</xdr:rowOff>
    </xdr:to>
    <xdr:sp macro="" textlink="">
      <xdr:nvSpPr>
        <xdr:cNvPr id="408" name="フローチャート : 判断 407"/>
        <xdr:cNvSpPr/>
      </xdr:nvSpPr>
      <xdr:spPr>
        <a:xfrm>
          <a:off x="9588500" y="1316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78592</xdr:rowOff>
    </xdr:from>
    <xdr:ext cx="469744" cy="259045"/>
    <xdr:sp macro="" textlink="">
      <xdr:nvSpPr>
        <xdr:cNvPr id="409" name="テキスト ボックス 408"/>
        <xdr:cNvSpPr txBox="1"/>
      </xdr:nvSpPr>
      <xdr:spPr>
        <a:xfrm>
          <a:off x="9404427" y="1293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9,871</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10313</xdr:rowOff>
    </xdr:from>
    <xdr:to>
      <xdr:col>12</xdr:col>
      <xdr:colOff>511175</xdr:colOff>
      <xdr:row>79</xdr:row>
      <xdr:rowOff>10731</xdr:rowOff>
    </xdr:to>
    <xdr:cxnSp macro="">
      <xdr:nvCxnSpPr>
        <xdr:cNvPr id="410" name="直線コネクタ 409"/>
        <xdr:cNvCxnSpPr/>
      </xdr:nvCxnSpPr>
      <xdr:spPr>
        <a:xfrm flipV="1">
          <a:off x="7861300" y="13554863"/>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19177</xdr:rowOff>
    </xdr:from>
    <xdr:to>
      <xdr:col>12</xdr:col>
      <xdr:colOff>561975</xdr:colOff>
      <xdr:row>77</xdr:row>
      <xdr:rowOff>120777</xdr:rowOff>
    </xdr:to>
    <xdr:sp macro="" textlink="">
      <xdr:nvSpPr>
        <xdr:cNvPr id="411" name="フローチャート : 判断 410"/>
        <xdr:cNvSpPr/>
      </xdr:nvSpPr>
      <xdr:spPr>
        <a:xfrm>
          <a:off x="8699500" y="1322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137304</xdr:rowOff>
    </xdr:from>
    <xdr:ext cx="469744" cy="259045"/>
    <xdr:sp macro="" textlink="">
      <xdr:nvSpPr>
        <xdr:cNvPr id="412" name="テキスト ボックス 411"/>
        <xdr:cNvSpPr txBox="1"/>
      </xdr:nvSpPr>
      <xdr:spPr>
        <a:xfrm>
          <a:off x="8515427" y="1299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8,330</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8370</xdr:rowOff>
    </xdr:from>
    <xdr:to>
      <xdr:col>11</xdr:col>
      <xdr:colOff>307975</xdr:colOff>
      <xdr:row>79</xdr:row>
      <xdr:rowOff>10731</xdr:rowOff>
    </xdr:to>
    <xdr:cxnSp macro="">
      <xdr:nvCxnSpPr>
        <xdr:cNvPr id="413" name="直線コネクタ 412"/>
        <xdr:cNvCxnSpPr/>
      </xdr:nvCxnSpPr>
      <xdr:spPr>
        <a:xfrm>
          <a:off x="6972300" y="13552920"/>
          <a:ext cx="889000" cy="2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31217</xdr:rowOff>
    </xdr:from>
    <xdr:to>
      <xdr:col>11</xdr:col>
      <xdr:colOff>358775</xdr:colOff>
      <xdr:row>77</xdr:row>
      <xdr:rowOff>132817</xdr:rowOff>
    </xdr:to>
    <xdr:sp macro="" textlink="">
      <xdr:nvSpPr>
        <xdr:cNvPr id="414" name="フローチャート : 判断 413"/>
        <xdr:cNvSpPr/>
      </xdr:nvSpPr>
      <xdr:spPr>
        <a:xfrm>
          <a:off x="7810500" y="1323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149344</xdr:rowOff>
    </xdr:from>
    <xdr:ext cx="469744" cy="259045"/>
    <xdr:sp macro="" textlink="">
      <xdr:nvSpPr>
        <xdr:cNvPr id="415" name="テキスト ボックス 414"/>
        <xdr:cNvSpPr txBox="1"/>
      </xdr:nvSpPr>
      <xdr:spPr>
        <a:xfrm>
          <a:off x="7626427" y="13008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8,014</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36664</xdr:rowOff>
    </xdr:from>
    <xdr:to>
      <xdr:col>10</xdr:col>
      <xdr:colOff>155575</xdr:colOff>
      <xdr:row>77</xdr:row>
      <xdr:rowOff>138264</xdr:rowOff>
    </xdr:to>
    <xdr:sp macro="" textlink="">
      <xdr:nvSpPr>
        <xdr:cNvPr id="416" name="フローチャート : 判断 415"/>
        <xdr:cNvSpPr/>
      </xdr:nvSpPr>
      <xdr:spPr>
        <a:xfrm>
          <a:off x="6921500" y="1323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154791</xdr:rowOff>
    </xdr:from>
    <xdr:ext cx="469744" cy="259045"/>
    <xdr:sp macro="" textlink="">
      <xdr:nvSpPr>
        <xdr:cNvPr id="417" name="テキスト ボックス 416"/>
        <xdr:cNvSpPr txBox="1"/>
      </xdr:nvSpPr>
      <xdr:spPr>
        <a:xfrm>
          <a:off x="6737427" y="1301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7,871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130811</xdr:rowOff>
    </xdr:from>
    <xdr:to>
      <xdr:col>15</xdr:col>
      <xdr:colOff>231775</xdr:colOff>
      <xdr:row>79</xdr:row>
      <xdr:rowOff>60961</xdr:rowOff>
    </xdr:to>
    <xdr:sp macro="" textlink="">
      <xdr:nvSpPr>
        <xdr:cNvPr id="423" name="円/楕円 422"/>
        <xdr:cNvSpPr/>
      </xdr:nvSpPr>
      <xdr:spPr>
        <a:xfrm>
          <a:off x="10426700" y="1350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45738</xdr:rowOff>
    </xdr:from>
    <xdr:ext cx="378565" cy="259045"/>
    <xdr:sp macro="" textlink="">
      <xdr:nvSpPr>
        <xdr:cNvPr id="424" name="商工費該当値テキスト"/>
        <xdr:cNvSpPr txBox="1"/>
      </xdr:nvSpPr>
      <xdr:spPr>
        <a:xfrm>
          <a:off x="10528300" y="13418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110237</xdr:rowOff>
    </xdr:from>
    <xdr:to>
      <xdr:col>14</xdr:col>
      <xdr:colOff>79375</xdr:colOff>
      <xdr:row>79</xdr:row>
      <xdr:rowOff>40387</xdr:rowOff>
    </xdr:to>
    <xdr:sp macro="" textlink="">
      <xdr:nvSpPr>
        <xdr:cNvPr id="425" name="円/楕円 424"/>
        <xdr:cNvSpPr/>
      </xdr:nvSpPr>
      <xdr:spPr>
        <a:xfrm>
          <a:off x="9588500" y="1348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31514</xdr:rowOff>
    </xdr:from>
    <xdr:ext cx="469744" cy="259045"/>
    <xdr:sp macro="" textlink="">
      <xdr:nvSpPr>
        <xdr:cNvPr id="426" name="テキスト ボックス 425"/>
        <xdr:cNvSpPr txBox="1"/>
      </xdr:nvSpPr>
      <xdr:spPr>
        <a:xfrm>
          <a:off x="9404427" y="1357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1,440</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130963</xdr:rowOff>
    </xdr:from>
    <xdr:to>
      <xdr:col>12</xdr:col>
      <xdr:colOff>561975</xdr:colOff>
      <xdr:row>79</xdr:row>
      <xdr:rowOff>61113</xdr:rowOff>
    </xdr:to>
    <xdr:sp macro="" textlink="">
      <xdr:nvSpPr>
        <xdr:cNvPr id="427" name="円/楕円 426"/>
        <xdr:cNvSpPr/>
      </xdr:nvSpPr>
      <xdr:spPr>
        <a:xfrm>
          <a:off x="8699500" y="13504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79</xdr:row>
      <xdr:rowOff>52240</xdr:rowOff>
    </xdr:from>
    <xdr:ext cx="378565" cy="259045"/>
    <xdr:sp macro="" textlink="">
      <xdr:nvSpPr>
        <xdr:cNvPr id="428" name="テキスト ボックス 427"/>
        <xdr:cNvSpPr txBox="1"/>
      </xdr:nvSpPr>
      <xdr:spPr>
        <a:xfrm>
          <a:off x="8561017" y="13596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131381</xdr:rowOff>
    </xdr:from>
    <xdr:to>
      <xdr:col>11</xdr:col>
      <xdr:colOff>358775</xdr:colOff>
      <xdr:row>79</xdr:row>
      <xdr:rowOff>61531</xdr:rowOff>
    </xdr:to>
    <xdr:sp macro="" textlink="">
      <xdr:nvSpPr>
        <xdr:cNvPr id="429" name="円/楕円 428"/>
        <xdr:cNvSpPr/>
      </xdr:nvSpPr>
      <xdr:spPr>
        <a:xfrm>
          <a:off x="7810500" y="1350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52658</xdr:rowOff>
    </xdr:from>
    <xdr:ext cx="378565" cy="259045"/>
    <xdr:sp macro="" textlink="">
      <xdr:nvSpPr>
        <xdr:cNvPr id="430" name="テキスト ボックス 429"/>
        <xdr:cNvSpPr txBox="1"/>
      </xdr:nvSpPr>
      <xdr:spPr>
        <a:xfrm>
          <a:off x="7672017" y="13597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129020</xdr:rowOff>
    </xdr:from>
    <xdr:to>
      <xdr:col>10</xdr:col>
      <xdr:colOff>155575</xdr:colOff>
      <xdr:row>79</xdr:row>
      <xdr:rowOff>59170</xdr:rowOff>
    </xdr:to>
    <xdr:sp macro="" textlink="">
      <xdr:nvSpPr>
        <xdr:cNvPr id="431" name="円/楕円 430"/>
        <xdr:cNvSpPr/>
      </xdr:nvSpPr>
      <xdr:spPr>
        <a:xfrm>
          <a:off x="6921500" y="1350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50297</xdr:rowOff>
    </xdr:from>
    <xdr:ext cx="378565" cy="259045"/>
    <xdr:sp macro="" textlink="">
      <xdr:nvSpPr>
        <xdr:cNvPr id="432" name="テキスト ボックス 431"/>
        <xdr:cNvSpPr txBox="1"/>
      </xdr:nvSpPr>
      <xdr:spPr>
        <a:xfrm>
          <a:off x="6783017" y="13594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30/32</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38,482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3" name="テキスト ボックス 442"/>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139700</xdr:rowOff>
    </xdr:from>
    <xdr:to>
      <xdr:col>16</xdr:col>
      <xdr:colOff>307975</xdr:colOff>
      <xdr:row>98</xdr:row>
      <xdr:rowOff>139700</xdr:rowOff>
    </xdr:to>
    <xdr:cxnSp macro="">
      <xdr:nvCxnSpPr>
        <xdr:cNvPr id="444" name="直線コネクタ 44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168927</xdr:rowOff>
    </xdr:from>
    <xdr:ext cx="531299" cy="259045"/>
    <xdr:sp macro="" textlink="">
      <xdr:nvSpPr>
        <xdr:cNvPr id="445" name="テキスト ボックス 444"/>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46" name="直線コネクタ 44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54627</xdr:rowOff>
    </xdr:from>
    <xdr:ext cx="531299" cy="259045"/>
    <xdr:sp macro="" textlink="">
      <xdr:nvSpPr>
        <xdr:cNvPr id="447" name="テキスト ボックス 446"/>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8" name="直線コネクタ 44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92</xdr:row>
      <xdr:rowOff>111777</xdr:rowOff>
    </xdr:from>
    <xdr:ext cx="531299" cy="259045"/>
    <xdr:sp macro="" textlink="">
      <xdr:nvSpPr>
        <xdr:cNvPr id="449" name="テキスト ボックス 448"/>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50" name="直線コネクタ 44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168927</xdr:rowOff>
    </xdr:from>
    <xdr:ext cx="531299" cy="259045"/>
    <xdr:sp macro="" textlink="">
      <xdr:nvSpPr>
        <xdr:cNvPr id="451" name="テキスト ボックス 450"/>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96152</xdr:rowOff>
    </xdr:from>
    <xdr:to>
      <xdr:col>15</xdr:col>
      <xdr:colOff>180340</xdr:colOff>
      <xdr:row>99</xdr:row>
      <xdr:rowOff>48626</xdr:rowOff>
    </xdr:to>
    <xdr:cxnSp macro="">
      <xdr:nvCxnSpPr>
        <xdr:cNvPr id="455" name="直線コネクタ 454"/>
        <xdr:cNvCxnSpPr/>
      </xdr:nvCxnSpPr>
      <xdr:spPr>
        <a:xfrm flipV="1">
          <a:off x="10475595" y="15869552"/>
          <a:ext cx="1270" cy="1152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52453</xdr:rowOff>
    </xdr:from>
    <xdr:ext cx="534377" cy="259045"/>
    <xdr:sp macro="" textlink="">
      <xdr:nvSpPr>
        <xdr:cNvPr id="456" name="土木費最小値テキスト"/>
        <xdr:cNvSpPr txBox="1"/>
      </xdr:nvSpPr>
      <xdr:spPr>
        <a:xfrm>
          <a:off x="10528300" y="170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16,484</a:t>
          </a:r>
          <a:endParaRPr kumimoji="1" lang="ja-JP" altLang="en-US" sz="1000" b="1">
            <a:latin typeface="ＭＳ Ｐゴシック"/>
          </a:endParaRPr>
        </a:p>
      </xdr:txBody>
    </xdr:sp>
    <xdr:clientData/>
  </xdr:oneCellAnchor>
  <xdr:twoCellAnchor>
    <xdr:from>
      <xdr:col>15</xdr:col>
      <xdr:colOff>92075</xdr:colOff>
      <xdr:row>99</xdr:row>
      <xdr:rowOff>48626</xdr:rowOff>
    </xdr:from>
    <xdr:to>
      <xdr:col>15</xdr:col>
      <xdr:colOff>269875</xdr:colOff>
      <xdr:row>99</xdr:row>
      <xdr:rowOff>48626</xdr:rowOff>
    </xdr:to>
    <xdr:cxnSp macro="">
      <xdr:nvCxnSpPr>
        <xdr:cNvPr id="457" name="直線コネクタ 456"/>
        <xdr:cNvCxnSpPr/>
      </xdr:nvCxnSpPr>
      <xdr:spPr>
        <a:xfrm>
          <a:off x="10388600" y="17022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91</xdr:row>
      <xdr:rowOff>42829</xdr:rowOff>
    </xdr:from>
    <xdr:ext cx="534377" cy="259045"/>
    <xdr:sp macro="" textlink="">
      <xdr:nvSpPr>
        <xdr:cNvPr id="458" name="土木費最大値テキスト"/>
        <xdr:cNvSpPr txBox="1"/>
      </xdr:nvSpPr>
      <xdr:spPr>
        <a:xfrm>
          <a:off x="10528300" y="15644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66,905</a:t>
          </a:r>
          <a:endParaRPr kumimoji="1" lang="ja-JP" altLang="en-US" sz="1000" b="1">
            <a:latin typeface="ＭＳ Ｐゴシック"/>
          </a:endParaRPr>
        </a:p>
      </xdr:txBody>
    </xdr:sp>
    <xdr:clientData/>
  </xdr:oneCellAnchor>
  <xdr:twoCellAnchor>
    <xdr:from>
      <xdr:col>15</xdr:col>
      <xdr:colOff>92075</xdr:colOff>
      <xdr:row>92</xdr:row>
      <xdr:rowOff>96152</xdr:rowOff>
    </xdr:from>
    <xdr:to>
      <xdr:col>15</xdr:col>
      <xdr:colOff>269875</xdr:colOff>
      <xdr:row>92</xdr:row>
      <xdr:rowOff>96152</xdr:rowOff>
    </xdr:to>
    <xdr:cxnSp macro="">
      <xdr:nvCxnSpPr>
        <xdr:cNvPr id="459" name="直線コネクタ 458"/>
        <xdr:cNvCxnSpPr/>
      </xdr:nvCxnSpPr>
      <xdr:spPr>
        <a:xfrm>
          <a:off x="10388600" y="15869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18062</xdr:rowOff>
    </xdr:from>
    <xdr:to>
      <xdr:col>15</xdr:col>
      <xdr:colOff>180975</xdr:colOff>
      <xdr:row>98</xdr:row>
      <xdr:rowOff>80333</xdr:rowOff>
    </xdr:to>
    <xdr:cxnSp macro="">
      <xdr:nvCxnSpPr>
        <xdr:cNvPr id="460" name="直線コネクタ 459"/>
        <xdr:cNvCxnSpPr/>
      </xdr:nvCxnSpPr>
      <xdr:spPr>
        <a:xfrm>
          <a:off x="9639300" y="16820162"/>
          <a:ext cx="838200" cy="6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83819</xdr:rowOff>
    </xdr:from>
    <xdr:ext cx="534377" cy="259045"/>
    <xdr:sp macro="" textlink="">
      <xdr:nvSpPr>
        <xdr:cNvPr id="461" name="土木費平均値テキスト"/>
        <xdr:cNvSpPr txBox="1"/>
      </xdr:nvSpPr>
      <xdr:spPr>
        <a:xfrm>
          <a:off x="10528300" y="1637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36,223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60942</xdr:rowOff>
    </xdr:from>
    <xdr:to>
      <xdr:col>15</xdr:col>
      <xdr:colOff>231775</xdr:colOff>
      <xdr:row>96</xdr:row>
      <xdr:rowOff>162542</xdr:rowOff>
    </xdr:to>
    <xdr:sp macro="" textlink="">
      <xdr:nvSpPr>
        <xdr:cNvPr id="462" name="フローチャート : 判断 461"/>
        <xdr:cNvSpPr/>
      </xdr:nvSpPr>
      <xdr:spPr>
        <a:xfrm>
          <a:off x="10426700" y="16520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18062</xdr:rowOff>
    </xdr:from>
    <xdr:to>
      <xdr:col>14</xdr:col>
      <xdr:colOff>28575</xdr:colOff>
      <xdr:row>98</xdr:row>
      <xdr:rowOff>112702</xdr:rowOff>
    </xdr:to>
    <xdr:cxnSp macro="">
      <xdr:nvCxnSpPr>
        <xdr:cNvPr id="463" name="直線コネクタ 462"/>
        <xdr:cNvCxnSpPr/>
      </xdr:nvCxnSpPr>
      <xdr:spPr>
        <a:xfrm flipV="1">
          <a:off x="8750300" y="16820162"/>
          <a:ext cx="889000" cy="94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21303</xdr:rowOff>
    </xdr:from>
    <xdr:to>
      <xdr:col>14</xdr:col>
      <xdr:colOff>79375</xdr:colOff>
      <xdr:row>96</xdr:row>
      <xdr:rowOff>122903</xdr:rowOff>
    </xdr:to>
    <xdr:sp macro="" textlink="">
      <xdr:nvSpPr>
        <xdr:cNvPr id="464" name="フローチャート : 判断 463"/>
        <xdr:cNvSpPr/>
      </xdr:nvSpPr>
      <xdr:spPr>
        <a:xfrm>
          <a:off x="9588500" y="1648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139430</xdr:rowOff>
    </xdr:from>
    <xdr:ext cx="534377" cy="259045"/>
    <xdr:sp macro="" textlink="">
      <xdr:nvSpPr>
        <xdr:cNvPr id="465" name="テキスト ボックス 464"/>
        <xdr:cNvSpPr txBox="1"/>
      </xdr:nvSpPr>
      <xdr:spPr>
        <a:xfrm>
          <a:off x="9372111" y="16255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37,957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94004</xdr:rowOff>
    </xdr:from>
    <xdr:to>
      <xdr:col>12</xdr:col>
      <xdr:colOff>511175</xdr:colOff>
      <xdr:row>98</xdr:row>
      <xdr:rowOff>112702</xdr:rowOff>
    </xdr:to>
    <xdr:cxnSp macro="">
      <xdr:nvCxnSpPr>
        <xdr:cNvPr id="466" name="直線コネクタ 465"/>
        <xdr:cNvCxnSpPr/>
      </xdr:nvCxnSpPr>
      <xdr:spPr>
        <a:xfrm>
          <a:off x="7861300" y="16896104"/>
          <a:ext cx="889000" cy="18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15931</xdr:rowOff>
    </xdr:from>
    <xdr:to>
      <xdr:col>12</xdr:col>
      <xdr:colOff>561975</xdr:colOff>
      <xdr:row>96</xdr:row>
      <xdr:rowOff>117531</xdr:rowOff>
    </xdr:to>
    <xdr:sp macro="" textlink="">
      <xdr:nvSpPr>
        <xdr:cNvPr id="467" name="フローチャート : 判断 466"/>
        <xdr:cNvSpPr/>
      </xdr:nvSpPr>
      <xdr:spPr>
        <a:xfrm>
          <a:off x="8699500" y="1647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134058</xdr:rowOff>
    </xdr:from>
    <xdr:ext cx="534377" cy="259045"/>
    <xdr:sp macro="" textlink="">
      <xdr:nvSpPr>
        <xdr:cNvPr id="468" name="テキスト ボックス 467"/>
        <xdr:cNvSpPr txBox="1"/>
      </xdr:nvSpPr>
      <xdr:spPr>
        <a:xfrm>
          <a:off x="8483111" y="1625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38,192</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171407</xdr:rowOff>
    </xdr:from>
    <xdr:to>
      <xdr:col>11</xdr:col>
      <xdr:colOff>307975</xdr:colOff>
      <xdr:row>98</xdr:row>
      <xdr:rowOff>94004</xdr:rowOff>
    </xdr:to>
    <xdr:cxnSp macro="">
      <xdr:nvCxnSpPr>
        <xdr:cNvPr id="469" name="直線コネクタ 468"/>
        <xdr:cNvCxnSpPr/>
      </xdr:nvCxnSpPr>
      <xdr:spPr>
        <a:xfrm>
          <a:off x="6972300" y="16630607"/>
          <a:ext cx="889000" cy="26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95</xdr:row>
      <xdr:rowOff>154942</xdr:rowOff>
    </xdr:from>
    <xdr:to>
      <xdr:col>11</xdr:col>
      <xdr:colOff>358775</xdr:colOff>
      <xdr:row>96</xdr:row>
      <xdr:rowOff>85092</xdr:rowOff>
    </xdr:to>
    <xdr:sp macro="" textlink="">
      <xdr:nvSpPr>
        <xdr:cNvPr id="470" name="フローチャート : 判断 469"/>
        <xdr:cNvSpPr/>
      </xdr:nvSpPr>
      <xdr:spPr>
        <a:xfrm>
          <a:off x="7810500" y="16442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101619</xdr:rowOff>
    </xdr:from>
    <xdr:ext cx="534377" cy="259045"/>
    <xdr:sp macro="" textlink="">
      <xdr:nvSpPr>
        <xdr:cNvPr id="471" name="テキスト ボックス 470"/>
        <xdr:cNvSpPr txBox="1"/>
      </xdr:nvSpPr>
      <xdr:spPr>
        <a:xfrm>
          <a:off x="7594111" y="1621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39,611</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203</xdr:rowOff>
    </xdr:from>
    <xdr:to>
      <xdr:col>10</xdr:col>
      <xdr:colOff>155575</xdr:colOff>
      <xdr:row>96</xdr:row>
      <xdr:rowOff>101803</xdr:rowOff>
    </xdr:to>
    <xdr:sp macro="" textlink="">
      <xdr:nvSpPr>
        <xdr:cNvPr id="472" name="フローチャート : 判断 471"/>
        <xdr:cNvSpPr/>
      </xdr:nvSpPr>
      <xdr:spPr>
        <a:xfrm>
          <a:off x="6921500" y="164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118330</xdr:rowOff>
    </xdr:from>
    <xdr:ext cx="534377" cy="259045"/>
    <xdr:sp macro="" textlink="">
      <xdr:nvSpPr>
        <xdr:cNvPr id="473" name="テキスト ボックス 472"/>
        <xdr:cNvSpPr txBox="1"/>
      </xdr:nvSpPr>
      <xdr:spPr>
        <a:xfrm>
          <a:off x="6705111" y="16234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29533</xdr:rowOff>
    </xdr:from>
    <xdr:to>
      <xdr:col>15</xdr:col>
      <xdr:colOff>231775</xdr:colOff>
      <xdr:row>98</xdr:row>
      <xdr:rowOff>131133</xdr:rowOff>
    </xdr:to>
    <xdr:sp macro="" textlink="">
      <xdr:nvSpPr>
        <xdr:cNvPr id="479" name="円/楕円 478"/>
        <xdr:cNvSpPr/>
      </xdr:nvSpPr>
      <xdr:spPr>
        <a:xfrm>
          <a:off x="10426700" y="16831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7960</xdr:rowOff>
    </xdr:from>
    <xdr:ext cx="534377" cy="259045"/>
    <xdr:sp macro="" textlink="">
      <xdr:nvSpPr>
        <xdr:cNvPr id="480" name="土木費該当値テキスト"/>
        <xdr:cNvSpPr txBox="1"/>
      </xdr:nvSpPr>
      <xdr:spPr>
        <a:xfrm>
          <a:off x="10528300" y="168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22,597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138712</xdr:rowOff>
    </xdr:from>
    <xdr:to>
      <xdr:col>14</xdr:col>
      <xdr:colOff>79375</xdr:colOff>
      <xdr:row>98</xdr:row>
      <xdr:rowOff>68862</xdr:rowOff>
    </xdr:to>
    <xdr:sp macro="" textlink="">
      <xdr:nvSpPr>
        <xdr:cNvPr id="481" name="円/楕円 480"/>
        <xdr:cNvSpPr/>
      </xdr:nvSpPr>
      <xdr:spPr>
        <a:xfrm>
          <a:off x="9588500" y="1676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59989</xdr:rowOff>
    </xdr:from>
    <xdr:ext cx="534377" cy="259045"/>
    <xdr:sp macro="" textlink="">
      <xdr:nvSpPr>
        <xdr:cNvPr id="482" name="テキスト ボックス 481"/>
        <xdr:cNvSpPr txBox="1"/>
      </xdr:nvSpPr>
      <xdr:spPr>
        <a:xfrm>
          <a:off x="9372111" y="1686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25,321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61902</xdr:rowOff>
    </xdr:from>
    <xdr:to>
      <xdr:col>12</xdr:col>
      <xdr:colOff>561975</xdr:colOff>
      <xdr:row>98</xdr:row>
      <xdr:rowOff>163502</xdr:rowOff>
    </xdr:to>
    <xdr:sp macro="" textlink="">
      <xdr:nvSpPr>
        <xdr:cNvPr id="483" name="円/楕円 482"/>
        <xdr:cNvSpPr/>
      </xdr:nvSpPr>
      <xdr:spPr>
        <a:xfrm>
          <a:off x="8699500" y="1686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154629</xdr:rowOff>
    </xdr:from>
    <xdr:ext cx="534377" cy="259045"/>
    <xdr:sp macro="" textlink="">
      <xdr:nvSpPr>
        <xdr:cNvPr id="484" name="テキスト ボックス 483"/>
        <xdr:cNvSpPr txBox="1"/>
      </xdr:nvSpPr>
      <xdr:spPr>
        <a:xfrm>
          <a:off x="8483111" y="1695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21,181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43204</xdr:rowOff>
    </xdr:from>
    <xdr:to>
      <xdr:col>11</xdr:col>
      <xdr:colOff>358775</xdr:colOff>
      <xdr:row>98</xdr:row>
      <xdr:rowOff>144804</xdr:rowOff>
    </xdr:to>
    <xdr:sp macro="" textlink="">
      <xdr:nvSpPr>
        <xdr:cNvPr id="485" name="円/楕円 484"/>
        <xdr:cNvSpPr/>
      </xdr:nvSpPr>
      <xdr:spPr>
        <a:xfrm>
          <a:off x="7810500" y="1684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135931</xdr:rowOff>
    </xdr:from>
    <xdr:ext cx="534377" cy="259045"/>
    <xdr:sp macro="" textlink="">
      <xdr:nvSpPr>
        <xdr:cNvPr id="486" name="テキスト ボックス 485"/>
        <xdr:cNvSpPr txBox="1"/>
      </xdr:nvSpPr>
      <xdr:spPr>
        <a:xfrm>
          <a:off x="7594111" y="1693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21,999</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120607</xdr:rowOff>
    </xdr:from>
    <xdr:to>
      <xdr:col>10</xdr:col>
      <xdr:colOff>155575</xdr:colOff>
      <xdr:row>97</xdr:row>
      <xdr:rowOff>50757</xdr:rowOff>
    </xdr:to>
    <xdr:sp macro="" textlink="">
      <xdr:nvSpPr>
        <xdr:cNvPr id="487" name="円/楕円 486"/>
        <xdr:cNvSpPr/>
      </xdr:nvSpPr>
      <xdr:spPr>
        <a:xfrm>
          <a:off x="6921500" y="1657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41884</xdr:rowOff>
    </xdr:from>
    <xdr:ext cx="534377" cy="259045"/>
    <xdr:sp macro="" textlink="">
      <xdr:nvSpPr>
        <xdr:cNvPr id="488" name="テキスト ボックス 487"/>
        <xdr:cNvSpPr txBox="1"/>
      </xdr:nvSpPr>
      <xdr:spPr>
        <a:xfrm>
          <a:off x="6705111" y="16672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33,613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17/32</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40</xdr:row>
      <xdr:rowOff>111777</xdr:rowOff>
    </xdr:from>
    <xdr:ext cx="467179" cy="259045"/>
    <xdr:sp macro="" textlink="">
      <xdr:nvSpPr>
        <xdr:cNvPr id="499" name="テキスト ボックス 498"/>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1" name="テキスト ボックス 500"/>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28956</xdr:rowOff>
    </xdr:from>
    <xdr:to>
      <xdr:col>23</xdr:col>
      <xdr:colOff>516889</xdr:colOff>
      <xdr:row>39</xdr:row>
      <xdr:rowOff>34036</xdr:rowOff>
    </xdr:to>
    <xdr:cxnSp macro="">
      <xdr:nvCxnSpPr>
        <xdr:cNvPr id="513" name="直線コネクタ 512"/>
        <xdr:cNvCxnSpPr/>
      </xdr:nvCxnSpPr>
      <xdr:spPr>
        <a:xfrm flipV="1">
          <a:off x="16317595" y="5343906"/>
          <a:ext cx="1269" cy="1376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37863</xdr:rowOff>
    </xdr:from>
    <xdr:ext cx="469744" cy="259045"/>
    <xdr:sp macro="" textlink="">
      <xdr:nvSpPr>
        <xdr:cNvPr id="514" name="消防費最小値テキスト"/>
        <xdr:cNvSpPr txBox="1"/>
      </xdr:nvSpPr>
      <xdr:spPr>
        <a:xfrm>
          <a:off x="16370300" y="672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9,082</a:t>
          </a:r>
          <a:endParaRPr kumimoji="1" lang="ja-JP" altLang="en-US" sz="1000" b="1">
            <a:latin typeface="ＭＳ Ｐゴシック"/>
          </a:endParaRPr>
        </a:p>
      </xdr:txBody>
    </xdr:sp>
    <xdr:clientData/>
  </xdr:oneCellAnchor>
  <xdr:twoCellAnchor>
    <xdr:from>
      <xdr:col>23</xdr:col>
      <xdr:colOff>428625</xdr:colOff>
      <xdr:row>39</xdr:row>
      <xdr:rowOff>34036</xdr:rowOff>
    </xdr:from>
    <xdr:to>
      <xdr:col>23</xdr:col>
      <xdr:colOff>606425</xdr:colOff>
      <xdr:row>39</xdr:row>
      <xdr:rowOff>34036</xdr:rowOff>
    </xdr:to>
    <xdr:cxnSp macro="">
      <xdr:nvCxnSpPr>
        <xdr:cNvPr id="515" name="直線コネクタ 514"/>
        <xdr:cNvCxnSpPr/>
      </xdr:nvCxnSpPr>
      <xdr:spPr>
        <a:xfrm>
          <a:off x="16230600" y="67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147083</xdr:rowOff>
    </xdr:from>
    <xdr:ext cx="534377" cy="259045"/>
    <xdr:sp macro="" textlink="">
      <xdr:nvSpPr>
        <xdr:cNvPr id="516" name="消防費最大値テキスト"/>
        <xdr:cNvSpPr txBox="1"/>
      </xdr:nvSpPr>
      <xdr:spPr>
        <a:xfrm>
          <a:off x="16370300" y="5119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19,922</a:t>
          </a:r>
          <a:endParaRPr kumimoji="1" lang="ja-JP" altLang="en-US" sz="1000" b="1">
            <a:latin typeface="ＭＳ Ｐゴシック"/>
          </a:endParaRPr>
        </a:p>
      </xdr:txBody>
    </xdr:sp>
    <xdr:clientData/>
  </xdr:oneCellAnchor>
  <xdr:twoCellAnchor>
    <xdr:from>
      <xdr:col>23</xdr:col>
      <xdr:colOff>428625</xdr:colOff>
      <xdr:row>31</xdr:row>
      <xdr:rowOff>28956</xdr:rowOff>
    </xdr:from>
    <xdr:to>
      <xdr:col>23</xdr:col>
      <xdr:colOff>606425</xdr:colOff>
      <xdr:row>31</xdr:row>
      <xdr:rowOff>28956</xdr:rowOff>
    </xdr:to>
    <xdr:cxnSp macro="">
      <xdr:nvCxnSpPr>
        <xdr:cNvPr id="517" name="直線コネクタ 516"/>
        <xdr:cNvCxnSpPr/>
      </xdr:nvCxnSpPr>
      <xdr:spPr>
        <a:xfrm>
          <a:off x="16230600" y="5343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121285</xdr:rowOff>
    </xdr:from>
    <xdr:to>
      <xdr:col>23</xdr:col>
      <xdr:colOff>517525</xdr:colOff>
      <xdr:row>37</xdr:row>
      <xdr:rowOff>39878</xdr:rowOff>
    </xdr:to>
    <xdr:cxnSp macro="">
      <xdr:nvCxnSpPr>
        <xdr:cNvPr id="518" name="直線コネクタ 517"/>
        <xdr:cNvCxnSpPr/>
      </xdr:nvCxnSpPr>
      <xdr:spPr>
        <a:xfrm>
          <a:off x="15481300" y="6293485"/>
          <a:ext cx="838200" cy="9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83456</xdr:rowOff>
    </xdr:from>
    <xdr:ext cx="534377" cy="259045"/>
    <xdr:sp macro="" textlink="">
      <xdr:nvSpPr>
        <xdr:cNvPr id="519" name="消防費平均値テキスト"/>
        <xdr:cNvSpPr txBox="1"/>
      </xdr:nvSpPr>
      <xdr:spPr>
        <a:xfrm>
          <a:off x="16370300" y="6084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12,523</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60579</xdr:rowOff>
    </xdr:from>
    <xdr:to>
      <xdr:col>23</xdr:col>
      <xdr:colOff>568325</xdr:colOff>
      <xdr:row>36</xdr:row>
      <xdr:rowOff>162179</xdr:rowOff>
    </xdr:to>
    <xdr:sp macro="" textlink="">
      <xdr:nvSpPr>
        <xdr:cNvPr id="520" name="フローチャート : 判断 519"/>
        <xdr:cNvSpPr/>
      </xdr:nvSpPr>
      <xdr:spPr>
        <a:xfrm>
          <a:off x="162687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121285</xdr:rowOff>
    </xdr:from>
    <xdr:to>
      <xdr:col>22</xdr:col>
      <xdr:colOff>365125</xdr:colOff>
      <xdr:row>36</xdr:row>
      <xdr:rowOff>143637</xdr:rowOff>
    </xdr:to>
    <xdr:cxnSp macro="">
      <xdr:nvCxnSpPr>
        <xdr:cNvPr id="521" name="直線コネクタ 520"/>
        <xdr:cNvCxnSpPr/>
      </xdr:nvCxnSpPr>
      <xdr:spPr>
        <a:xfrm flipV="1">
          <a:off x="14592300" y="6293485"/>
          <a:ext cx="889000"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75438</xdr:rowOff>
    </xdr:from>
    <xdr:to>
      <xdr:col>22</xdr:col>
      <xdr:colOff>415925</xdr:colOff>
      <xdr:row>36</xdr:row>
      <xdr:rowOff>5588</xdr:rowOff>
    </xdr:to>
    <xdr:sp macro="" textlink="">
      <xdr:nvSpPr>
        <xdr:cNvPr id="522" name="フローチャート : 判断 521"/>
        <xdr:cNvSpPr/>
      </xdr:nvSpPr>
      <xdr:spPr>
        <a:xfrm>
          <a:off x="15430500" y="607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22115</xdr:rowOff>
    </xdr:from>
    <xdr:ext cx="534377" cy="259045"/>
    <xdr:sp macro="" textlink="">
      <xdr:nvSpPr>
        <xdr:cNvPr id="523" name="テキスト ボックス 522"/>
        <xdr:cNvSpPr txBox="1"/>
      </xdr:nvSpPr>
      <xdr:spPr>
        <a:xfrm>
          <a:off x="15214111" y="5851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13,756</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143637</xdr:rowOff>
    </xdr:from>
    <xdr:to>
      <xdr:col>21</xdr:col>
      <xdr:colOff>161925</xdr:colOff>
      <xdr:row>37</xdr:row>
      <xdr:rowOff>29718</xdr:rowOff>
    </xdr:to>
    <xdr:cxnSp macro="">
      <xdr:nvCxnSpPr>
        <xdr:cNvPr id="524" name="直線コネクタ 523"/>
        <xdr:cNvCxnSpPr/>
      </xdr:nvCxnSpPr>
      <xdr:spPr>
        <a:xfrm flipV="1">
          <a:off x="13703300" y="6315837"/>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35</xdr:row>
      <xdr:rowOff>114554</xdr:rowOff>
    </xdr:from>
    <xdr:to>
      <xdr:col>21</xdr:col>
      <xdr:colOff>212725</xdr:colOff>
      <xdr:row>36</xdr:row>
      <xdr:rowOff>44704</xdr:rowOff>
    </xdr:to>
    <xdr:sp macro="" textlink="">
      <xdr:nvSpPr>
        <xdr:cNvPr id="525" name="フローチャート : 判断 524"/>
        <xdr:cNvSpPr/>
      </xdr:nvSpPr>
      <xdr:spPr>
        <a:xfrm>
          <a:off x="14541500" y="6115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34</xdr:row>
      <xdr:rowOff>61231</xdr:rowOff>
    </xdr:from>
    <xdr:ext cx="534377" cy="259045"/>
    <xdr:sp macro="" textlink="">
      <xdr:nvSpPr>
        <xdr:cNvPr id="526" name="テキスト ボックス 525"/>
        <xdr:cNvSpPr txBox="1"/>
      </xdr:nvSpPr>
      <xdr:spPr>
        <a:xfrm>
          <a:off x="14325111" y="5890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98298</xdr:rowOff>
    </xdr:from>
    <xdr:to>
      <xdr:col>19</xdr:col>
      <xdr:colOff>644525</xdr:colOff>
      <xdr:row>37</xdr:row>
      <xdr:rowOff>29718</xdr:rowOff>
    </xdr:to>
    <xdr:cxnSp macro="">
      <xdr:nvCxnSpPr>
        <xdr:cNvPr id="527" name="直線コネクタ 526"/>
        <xdr:cNvCxnSpPr/>
      </xdr:nvCxnSpPr>
      <xdr:spPr>
        <a:xfrm>
          <a:off x="12814300" y="6270498"/>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150876</xdr:rowOff>
    </xdr:from>
    <xdr:to>
      <xdr:col>20</xdr:col>
      <xdr:colOff>9525</xdr:colOff>
      <xdr:row>36</xdr:row>
      <xdr:rowOff>81026</xdr:rowOff>
    </xdr:to>
    <xdr:sp macro="" textlink="">
      <xdr:nvSpPr>
        <xdr:cNvPr id="528" name="フローチャート : 判断 527"/>
        <xdr:cNvSpPr/>
      </xdr:nvSpPr>
      <xdr:spPr>
        <a:xfrm>
          <a:off x="13652500" y="6151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97553</xdr:rowOff>
    </xdr:from>
    <xdr:ext cx="534377" cy="259045"/>
    <xdr:sp macro="" textlink="">
      <xdr:nvSpPr>
        <xdr:cNvPr id="529" name="テキスト ボックス 528"/>
        <xdr:cNvSpPr txBox="1"/>
      </xdr:nvSpPr>
      <xdr:spPr>
        <a:xfrm>
          <a:off x="13436111" y="5926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13,162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9652</xdr:rowOff>
    </xdr:from>
    <xdr:to>
      <xdr:col>18</xdr:col>
      <xdr:colOff>492125</xdr:colOff>
      <xdr:row>36</xdr:row>
      <xdr:rowOff>111252</xdr:rowOff>
    </xdr:to>
    <xdr:sp macro="" textlink="">
      <xdr:nvSpPr>
        <xdr:cNvPr id="530" name="フローチャート : 判断 529"/>
        <xdr:cNvSpPr/>
      </xdr:nvSpPr>
      <xdr:spPr>
        <a:xfrm>
          <a:off x="12763500" y="618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127779</xdr:rowOff>
    </xdr:from>
    <xdr:ext cx="534377" cy="259045"/>
    <xdr:sp macro="" textlink="">
      <xdr:nvSpPr>
        <xdr:cNvPr id="531" name="テキスト ボックス 530"/>
        <xdr:cNvSpPr txBox="1"/>
      </xdr:nvSpPr>
      <xdr:spPr>
        <a:xfrm>
          <a:off x="12547111" y="5957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12,924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160528</xdr:rowOff>
    </xdr:from>
    <xdr:to>
      <xdr:col>23</xdr:col>
      <xdr:colOff>568325</xdr:colOff>
      <xdr:row>37</xdr:row>
      <xdr:rowOff>90678</xdr:rowOff>
    </xdr:to>
    <xdr:sp macro="" textlink="">
      <xdr:nvSpPr>
        <xdr:cNvPr id="537" name="円/楕円 536"/>
        <xdr:cNvSpPr/>
      </xdr:nvSpPr>
      <xdr:spPr>
        <a:xfrm>
          <a:off x="16268700" y="633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138955</xdr:rowOff>
    </xdr:from>
    <xdr:ext cx="534377" cy="259045"/>
    <xdr:sp macro="" textlink="">
      <xdr:nvSpPr>
        <xdr:cNvPr id="538" name="消防費該当値テキスト"/>
        <xdr:cNvSpPr txBox="1"/>
      </xdr:nvSpPr>
      <xdr:spPr>
        <a:xfrm>
          <a:off x="16370300" y="631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11,736</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70485</xdr:rowOff>
    </xdr:from>
    <xdr:to>
      <xdr:col>22</xdr:col>
      <xdr:colOff>415925</xdr:colOff>
      <xdr:row>37</xdr:row>
      <xdr:rowOff>635</xdr:rowOff>
    </xdr:to>
    <xdr:sp macro="" textlink="">
      <xdr:nvSpPr>
        <xdr:cNvPr id="539" name="円/楕円 538"/>
        <xdr:cNvSpPr/>
      </xdr:nvSpPr>
      <xdr:spPr>
        <a:xfrm>
          <a:off x="154305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163212</xdr:rowOff>
    </xdr:from>
    <xdr:ext cx="534377" cy="259045"/>
    <xdr:sp macro="" textlink="">
      <xdr:nvSpPr>
        <xdr:cNvPr id="540" name="テキスト ボックス 539"/>
        <xdr:cNvSpPr txBox="1"/>
      </xdr:nvSpPr>
      <xdr:spPr>
        <a:xfrm>
          <a:off x="15214111" y="633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12,445</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92837</xdr:rowOff>
    </xdr:from>
    <xdr:to>
      <xdr:col>21</xdr:col>
      <xdr:colOff>212725</xdr:colOff>
      <xdr:row>37</xdr:row>
      <xdr:rowOff>22987</xdr:rowOff>
    </xdr:to>
    <xdr:sp macro="" textlink="">
      <xdr:nvSpPr>
        <xdr:cNvPr id="541" name="円/楕円 540"/>
        <xdr:cNvSpPr/>
      </xdr:nvSpPr>
      <xdr:spPr>
        <a:xfrm>
          <a:off x="14541500" y="6265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14114</xdr:rowOff>
    </xdr:from>
    <xdr:ext cx="534377" cy="259045"/>
    <xdr:sp macro="" textlink="">
      <xdr:nvSpPr>
        <xdr:cNvPr id="542" name="テキスト ボックス 541"/>
        <xdr:cNvSpPr txBox="1"/>
      </xdr:nvSpPr>
      <xdr:spPr>
        <a:xfrm>
          <a:off x="14325111" y="635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12,269</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150368</xdr:rowOff>
    </xdr:from>
    <xdr:to>
      <xdr:col>20</xdr:col>
      <xdr:colOff>9525</xdr:colOff>
      <xdr:row>37</xdr:row>
      <xdr:rowOff>80518</xdr:rowOff>
    </xdr:to>
    <xdr:sp macro="" textlink="">
      <xdr:nvSpPr>
        <xdr:cNvPr id="543" name="円/楕円 542"/>
        <xdr:cNvSpPr/>
      </xdr:nvSpPr>
      <xdr:spPr>
        <a:xfrm>
          <a:off x="13652500" y="6322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71645</xdr:rowOff>
    </xdr:from>
    <xdr:ext cx="534377" cy="259045"/>
    <xdr:sp macro="" textlink="">
      <xdr:nvSpPr>
        <xdr:cNvPr id="544" name="テキスト ボックス 543"/>
        <xdr:cNvSpPr txBox="1"/>
      </xdr:nvSpPr>
      <xdr:spPr>
        <a:xfrm>
          <a:off x="13436111" y="641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11,816</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47498</xdr:rowOff>
    </xdr:from>
    <xdr:to>
      <xdr:col>18</xdr:col>
      <xdr:colOff>492125</xdr:colOff>
      <xdr:row>36</xdr:row>
      <xdr:rowOff>149098</xdr:rowOff>
    </xdr:to>
    <xdr:sp macro="" textlink="">
      <xdr:nvSpPr>
        <xdr:cNvPr id="545" name="円/楕円 544"/>
        <xdr:cNvSpPr/>
      </xdr:nvSpPr>
      <xdr:spPr>
        <a:xfrm>
          <a:off x="12763500" y="6219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140225</xdr:rowOff>
    </xdr:from>
    <xdr:ext cx="534377" cy="259045"/>
    <xdr:sp macro="" textlink="">
      <xdr:nvSpPr>
        <xdr:cNvPr id="546" name="テキスト ボックス 545"/>
        <xdr:cNvSpPr txBox="1"/>
      </xdr:nvSpPr>
      <xdr:spPr>
        <a:xfrm>
          <a:off x="12547111" y="631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15/32</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59" name="テキスト ボックス 558"/>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1" name="テキスト ボックス 560"/>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3" name="テキスト ボックス 562"/>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130827</xdr:rowOff>
    </xdr:from>
    <xdr:ext cx="531299" cy="259045"/>
    <xdr:sp macro="" textlink="">
      <xdr:nvSpPr>
        <xdr:cNvPr id="565" name="テキスト ボックス 564"/>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156216</xdr:rowOff>
    </xdr:from>
    <xdr:to>
      <xdr:col>23</xdr:col>
      <xdr:colOff>516889</xdr:colOff>
      <xdr:row>58</xdr:row>
      <xdr:rowOff>157855</xdr:rowOff>
    </xdr:to>
    <xdr:cxnSp macro="">
      <xdr:nvCxnSpPr>
        <xdr:cNvPr id="571" name="直線コネクタ 570"/>
        <xdr:cNvCxnSpPr/>
      </xdr:nvCxnSpPr>
      <xdr:spPr>
        <a:xfrm flipV="1">
          <a:off x="16317595" y="8900166"/>
          <a:ext cx="1269" cy="1201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161682</xdr:rowOff>
    </xdr:from>
    <xdr:ext cx="534377" cy="259045"/>
    <xdr:sp macro="" textlink="">
      <xdr:nvSpPr>
        <xdr:cNvPr id="572" name="教育費最小値テキスト"/>
        <xdr:cNvSpPr txBox="1"/>
      </xdr:nvSpPr>
      <xdr:spPr>
        <a:xfrm>
          <a:off x="16370300" y="1010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23,047</a:t>
          </a:r>
          <a:endParaRPr kumimoji="1" lang="ja-JP" altLang="en-US" sz="1000" b="1">
            <a:latin typeface="ＭＳ Ｐゴシック"/>
          </a:endParaRPr>
        </a:p>
      </xdr:txBody>
    </xdr:sp>
    <xdr:clientData/>
  </xdr:oneCellAnchor>
  <xdr:twoCellAnchor>
    <xdr:from>
      <xdr:col>23</xdr:col>
      <xdr:colOff>428625</xdr:colOff>
      <xdr:row>58</xdr:row>
      <xdr:rowOff>157855</xdr:rowOff>
    </xdr:from>
    <xdr:to>
      <xdr:col>23</xdr:col>
      <xdr:colOff>606425</xdr:colOff>
      <xdr:row>58</xdr:row>
      <xdr:rowOff>157855</xdr:rowOff>
    </xdr:to>
    <xdr:cxnSp macro="">
      <xdr:nvCxnSpPr>
        <xdr:cNvPr id="573" name="直線コネクタ 572"/>
        <xdr:cNvCxnSpPr/>
      </xdr:nvCxnSpPr>
      <xdr:spPr>
        <a:xfrm>
          <a:off x="16230600" y="10101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50</xdr:row>
      <xdr:rowOff>102893</xdr:rowOff>
    </xdr:from>
    <xdr:ext cx="534377" cy="259045"/>
    <xdr:sp macro="" textlink="">
      <xdr:nvSpPr>
        <xdr:cNvPr id="574" name="教育費最大値テキスト"/>
        <xdr:cNvSpPr txBox="1"/>
      </xdr:nvSpPr>
      <xdr:spPr>
        <a:xfrm>
          <a:off x="16370300" y="8675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86,133</a:t>
          </a:r>
          <a:endParaRPr kumimoji="1" lang="ja-JP" altLang="en-US" sz="1000" b="1">
            <a:latin typeface="ＭＳ Ｐゴシック"/>
          </a:endParaRPr>
        </a:p>
      </xdr:txBody>
    </xdr:sp>
    <xdr:clientData/>
  </xdr:oneCellAnchor>
  <xdr:twoCellAnchor>
    <xdr:from>
      <xdr:col>23</xdr:col>
      <xdr:colOff>428625</xdr:colOff>
      <xdr:row>51</xdr:row>
      <xdr:rowOff>156216</xdr:rowOff>
    </xdr:from>
    <xdr:to>
      <xdr:col>23</xdr:col>
      <xdr:colOff>606425</xdr:colOff>
      <xdr:row>51</xdr:row>
      <xdr:rowOff>156216</xdr:rowOff>
    </xdr:to>
    <xdr:cxnSp macro="">
      <xdr:nvCxnSpPr>
        <xdr:cNvPr id="575" name="直線コネクタ 574"/>
        <xdr:cNvCxnSpPr/>
      </xdr:nvCxnSpPr>
      <xdr:spPr>
        <a:xfrm>
          <a:off x="16230600" y="89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138043</xdr:rowOff>
    </xdr:from>
    <xdr:to>
      <xdr:col>23</xdr:col>
      <xdr:colOff>517525</xdr:colOff>
      <xdr:row>57</xdr:row>
      <xdr:rowOff>58718</xdr:rowOff>
    </xdr:to>
    <xdr:cxnSp macro="">
      <xdr:nvCxnSpPr>
        <xdr:cNvPr id="576" name="直線コネクタ 575"/>
        <xdr:cNvCxnSpPr/>
      </xdr:nvCxnSpPr>
      <xdr:spPr>
        <a:xfrm>
          <a:off x="15481300" y="9739243"/>
          <a:ext cx="838200" cy="9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11707</xdr:rowOff>
    </xdr:from>
    <xdr:ext cx="534377" cy="259045"/>
    <xdr:sp macro="" textlink="">
      <xdr:nvSpPr>
        <xdr:cNvPr id="577" name="教育費平均値テキスト"/>
        <xdr:cNvSpPr txBox="1"/>
      </xdr:nvSpPr>
      <xdr:spPr>
        <a:xfrm>
          <a:off x="16370300" y="96129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38,253</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160280</xdr:rowOff>
    </xdr:from>
    <xdr:to>
      <xdr:col>23</xdr:col>
      <xdr:colOff>568325</xdr:colOff>
      <xdr:row>57</xdr:row>
      <xdr:rowOff>90430</xdr:rowOff>
    </xdr:to>
    <xdr:sp macro="" textlink="">
      <xdr:nvSpPr>
        <xdr:cNvPr id="578" name="フローチャート : 判断 577"/>
        <xdr:cNvSpPr/>
      </xdr:nvSpPr>
      <xdr:spPr>
        <a:xfrm>
          <a:off x="162687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138043</xdr:rowOff>
    </xdr:from>
    <xdr:to>
      <xdr:col>22</xdr:col>
      <xdr:colOff>365125</xdr:colOff>
      <xdr:row>57</xdr:row>
      <xdr:rowOff>18828</xdr:rowOff>
    </xdr:to>
    <xdr:cxnSp macro="">
      <xdr:nvCxnSpPr>
        <xdr:cNvPr id="579" name="直線コネクタ 578"/>
        <xdr:cNvCxnSpPr/>
      </xdr:nvCxnSpPr>
      <xdr:spPr>
        <a:xfrm flipV="1">
          <a:off x="14592300" y="9739243"/>
          <a:ext cx="889000" cy="52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78518</xdr:rowOff>
    </xdr:from>
    <xdr:to>
      <xdr:col>22</xdr:col>
      <xdr:colOff>415925</xdr:colOff>
      <xdr:row>57</xdr:row>
      <xdr:rowOff>8668</xdr:rowOff>
    </xdr:to>
    <xdr:sp macro="" textlink="">
      <xdr:nvSpPr>
        <xdr:cNvPr id="580" name="フローチャート : 判断 579"/>
        <xdr:cNvSpPr/>
      </xdr:nvSpPr>
      <xdr:spPr>
        <a:xfrm>
          <a:off x="15430500" y="96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25195</xdr:rowOff>
    </xdr:from>
    <xdr:ext cx="534377" cy="259045"/>
    <xdr:sp macro="" textlink="">
      <xdr:nvSpPr>
        <xdr:cNvPr id="581" name="テキスト ボックス 580"/>
        <xdr:cNvSpPr txBox="1"/>
      </xdr:nvSpPr>
      <xdr:spPr>
        <a:xfrm>
          <a:off x="15214111" y="945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42,545</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18828</xdr:rowOff>
    </xdr:from>
    <xdr:to>
      <xdr:col>21</xdr:col>
      <xdr:colOff>161925</xdr:colOff>
      <xdr:row>57</xdr:row>
      <xdr:rowOff>71654</xdr:rowOff>
    </xdr:to>
    <xdr:cxnSp macro="">
      <xdr:nvCxnSpPr>
        <xdr:cNvPr id="582" name="直線コネクタ 581"/>
        <xdr:cNvCxnSpPr/>
      </xdr:nvCxnSpPr>
      <xdr:spPr>
        <a:xfrm flipV="1">
          <a:off x="13703300" y="9791478"/>
          <a:ext cx="889000" cy="52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125095</xdr:rowOff>
    </xdr:from>
    <xdr:to>
      <xdr:col>21</xdr:col>
      <xdr:colOff>212725</xdr:colOff>
      <xdr:row>57</xdr:row>
      <xdr:rowOff>55245</xdr:rowOff>
    </xdr:to>
    <xdr:sp macro="" textlink="">
      <xdr:nvSpPr>
        <xdr:cNvPr id="583" name="フローチャート : 判断 582"/>
        <xdr:cNvSpPr/>
      </xdr:nvSpPr>
      <xdr:spPr>
        <a:xfrm>
          <a:off x="14541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71772</xdr:rowOff>
    </xdr:from>
    <xdr:ext cx="534377" cy="259045"/>
    <xdr:sp macro="" textlink="">
      <xdr:nvSpPr>
        <xdr:cNvPr id="584" name="テキスト ボックス 583"/>
        <xdr:cNvSpPr txBox="1"/>
      </xdr:nvSpPr>
      <xdr:spPr>
        <a:xfrm>
          <a:off x="14325111" y="950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40,100</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14236</xdr:rowOff>
    </xdr:from>
    <xdr:to>
      <xdr:col>19</xdr:col>
      <xdr:colOff>644525</xdr:colOff>
      <xdr:row>57</xdr:row>
      <xdr:rowOff>71654</xdr:rowOff>
    </xdr:to>
    <xdr:cxnSp macro="">
      <xdr:nvCxnSpPr>
        <xdr:cNvPr id="585" name="直線コネクタ 584"/>
        <xdr:cNvCxnSpPr/>
      </xdr:nvCxnSpPr>
      <xdr:spPr>
        <a:xfrm>
          <a:off x="12814300" y="9786886"/>
          <a:ext cx="889000" cy="57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1918</xdr:rowOff>
    </xdr:from>
    <xdr:to>
      <xdr:col>20</xdr:col>
      <xdr:colOff>9525</xdr:colOff>
      <xdr:row>57</xdr:row>
      <xdr:rowOff>103518</xdr:rowOff>
    </xdr:to>
    <xdr:sp macro="" textlink="">
      <xdr:nvSpPr>
        <xdr:cNvPr id="586" name="フローチャート : 判断 585"/>
        <xdr:cNvSpPr/>
      </xdr:nvSpPr>
      <xdr:spPr>
        <a:xfrm>
          <a:off x="13652500" y="977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120045</xdr:rowOff>
    </xdr:from>
    <xdr:ext cx="534377" cy="259045"/>
    <xdr:sp macro="" textlink="">
      <xdr:nvSpPr>
        <xdr:cNvPr id="587" name="テキスト ボックス 586"/>
        <xdr:cNvSpPr txBox="1"/>
      </xdr:nvSpPr>
      <xdr:spPr>
        <a:xfrm>
          <a:off x="13436111" y="954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37,566</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13481</xdr:rowOff>
    </xdr:from>
    <xdr:to>
      <xdr:col>18</xdr:col>
      <xdr:colOff>492125</xdr:colOff>
      <xdr:row>57</xdr:row>
      <xdr:rowOff>115081</xdr:rowOff>
    </xdr:to>
    <xdr:sp macro="" textlink="">
      <xdr:nvSpPr>
        <xdr:cNvPr id="588" name="フローチャート : 判断 587"/>
        <xdr:cNvSpPr/>
      </xdr:nvSpPr>
      <xdr:spPr>
        <a:xfrm>
          <a:off x="12763500" y="978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106208</xdr:rowOff>
    </xdr:from>
    <xdr:ext cx="534377" cy="259045"/>
    <xdr:sp macro="" textlink="">
      <xdr:nvSpPr>
        <xdr:cNvPr id="589" name="テキスト ボックス 588"/>
        <xdr:cNvSpPr txBox="1"/>
      </xdr:nvSpPr>
      <xdr:spPr>
        <a:xfrm>
          <a:off x="12547111" y="987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36,959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7918</xdr:rowOff>
    </xdr:from>
    <xdr:to>
      <xdr:col>23</xdr:col>
      <xdr:colOff>568325</xdr:colOff>
      <xdr:row>57</xdr:row>
      <xdr:rowOff>109518</xdr:rowOff>
    </xdr:to>
    <xdr:sp macro="" textlink="">
      <xdr:nvSpPr>
        <xdr:cNvPr id="595" name="円/楕円 594"/>
        <xdr:cNvSpPr/>
      </xdr:nvSpPr>
      <xdr:spPr>
        <a:xfrm>
          <a:off x="16268700" y="978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157795</xdr:rowOff>
    </xdr:from>
    <xdr:ext cx="534377" cy="259045"/>
    <xdr:sp macro="" textlink="">
      <xdr:nvSpPr>
        <xdr:cNvPr id="596" name="教育費該当値テキスト"/>
        <xdr:cNvSpPr txBox="1"/>
      </xdr:nvSpPr>
      <xdr:spPr>
        <a:xfrm>
          <a:off x="16370300" y="9758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37,251</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87243</xdr:rowOff>
    </xdr:from>
    <xdr:to>
      <xdr:col>22</xdr:col>
      <xdr:colOff>415925</xdr:colOff>
      <xdr:row>57</xdr:row>
      <xdr:rowOff>17393</xdr:rowOff>
    </xdr:to>
    <xdr:sp macro="" textlink="">
      <xdr:nvSpPr>
        <xdr:cNvPr id="597" name="円/楕円 596"/>
        <xdr:cNvSpPr/>
      </xdr:nvSpPr>
      <xdr:spPr>
        <a:xfrm>
          <a:off x="15430500" y="968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8520</xdr:rowOff>
    </xdr:from>
    <xdr:ext cx="534377" cy="259045"/>
    <xdr:sp macro="" textlink="">
      <xdr:nvSpPr>
        <xdr:cNvPr id="598" name="テキスト ボックス 597"/>
        <xdr:cNvSpPr txBox="1"/>
      </xdr:nvSpPr>
      <xdr:spPr>
        <a:xfrm>
          <a:off x="15214111" y="9781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42,087</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139478</xdr:rowOff>
    </xdr:from>
    <xdr:to>
      <xdr:col>21</xdr:col>
      <xdr:colOff>212725</xdr:colOff>
      <xdr:row>57</xdr:row>
      <xdr:rowOff>69628</xdr:rowOff>
    </xdr:to>
    <xdr:sp macro="" textlink="">
      <xdr:nvSpPr>
        <xdr:cNvPr id="599" name="円/楕円 598"/>
        <xdr:cNvSpPr/>
      </xdr:nvSpPr>
      <xdr:spPr>
        <a:xfrm>
          <a:off x="14541500" y="974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60755</xdr:rowOff>
    </xdr:from>
    <xdr:ext cx="534377" cy="259045"/>
    <xdr:sp macro="" textlink="">
      <xdr:nvSpPr>
        <xdr:cNvPr id="600" name="テキスト ボックス 599"/>
        <xdr:cNvSpPr txBox="1"/>
      </xdr:nvSpPr>
      <xdr:spPr>
        <a:xfrm>
          <a:off x="14325111" y="983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39,345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20854</xdr:rowOff>
    </xdr:from>
    <xdr:to>
      <xdr:col>20</xdr:col>
      <xdr:colOff>9525</xdr:colOff>
      <xdr:row>57</xdr:row>
      <xdr:rowOff>122454</xdr:rowOff>
    </xdr:to>
    <xdr:sp macro="" textlink="">
      <xdr:nvSpPr>
        <xdr:cNvPr id="601" name="円/楕円 600"/>
        <xdr:cNvSpPr/>
      </xdr:nvSpPr>
      <xdr:spPr>
        <a:xfrm>
          <a:off x="13652500" y="979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113581</xdr:rowOff>
    </xdr:from>
    <xdr:ext cx="534377" cy="259045"/>
    <xdr:sp macro="" textlink="">
      <xdr:nvSpPr>
        <xdr:cNvPr id="602" name="テキスト ボックス 601"/>
        <xdr:cNvSpPr txBox="1"/>
      </xdr:nvSpPr>
      <xdr:spPr>
        <a:xfrm>
          <a:off x="13436111" y="988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36,572</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134886</xdr:rowOff>
    </xdr:from>
    <xdr:to>
      <xdr:col>18</xdr:col>
      <xdr:colOff>492125</xdr:colOff>
      <xdr:row>57</xdr:row>
      <xdr:rowOff>65036</xdr:rowOff>
    </xdr:to>
    <xdr:sp macro="" textlink="">
      <xdr:nvSpPr>
        <xdr:cNvPr id="603" name="円/楕円 602"/>
        <xdr:cNvSpPr/>
      </xdr:nvSpPr>
      <xdr:spPr>
        <a:xfrm>
          <a:off x="12763500" y="973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81563</xdr:rowOff>
    </xdr:from>
    <xdr:ext cx="534377" cy="259045"/>
    <xdr:sp macro="" textlink="">
      <xdr:nvSpPr>
        <xdr:cNvPr id="604" name="テキスト ボックス 603"/>
        <xdr:cNvSpPr txBox="1"/>
      </xdr:nvSpPr>
      <xdr:spPr>
        <a:xfrm>
          <a:off x="12547111" y="9511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39,586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10/32</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624" name="テキスト ボックス 623"/>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38299</xdr:rowOff>
    </xdr:from>
    <xdr:ext cx="531299" cy="259045"/>
    <xdr:sp macro="" textlink="">
      <xdr:nvSpPr>
        <xdr:cNvPr id="626" name="テキスト ボックス 625"/>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8" name="テキスト ボックス 62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2213</xdr:rowOff>
    </xdr:from>
    <xdr:to>
      <xdr:col>23</xdr:col>
      <xdr:colOff>516889</xdr:colOff>
      <xdr:row>79</xdr:row>
      <xdr:rowOff>98879</xdr:rowOff>
    </xdr:to>
    <xdr:cxnSp macro="">
      <xdr:nvCxnSpPr>
        <xdr:cNvPr id="630" name="直線コネクタ 629"/>
        <xdr:cNvCxnSpPr/>
      </xdr:nvCxnSpPr>
      <xdr:spPr>
        <a:xfrm flipV="1">
          <a:off x="16317595" y="12175163"/>
          <a:ext cx="1269" cy="1468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120340</xdr:rowOff>
    </xdr:from>
    <xdr:ext cx="534377" cy="259045"/>
    <xdr:sp macro="" textlink="">
      <xdr:nvSpPr>
        <xdr:cNvPr id="633" name="災害復旧費最大値テキスト"/>
        <xdr:cNvSpPr txBox="1"/>
      </xdr:nvSpPr>
      <xdr:spPr>
        <a:xfrm>
          <a:off x="16370300" y="1195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44,960</a:t>
          </a:r>
          <a:endParaRPr kumimoji="1" lang="ja-JP" altLang="en-US" sz="1000" b="1">
            <a:latin typeface="ＭＳ Ｐゴシック"/>
          </a:endParaRPr>
        </a:p>
      </xdr:txBody>
    </xdr:sp>
    <xdr:clientData/>
  </xdr:oneCellAnchor>
  <xdr:twoCellAnchor>
    <xdr:from>
      <xdr:col>23</xdr:col>
      <xdr:colOff>428625</xdr:colOff>
      <xdr:row>71</xdr:row>
      <xdr:rowOff>2213</xdr:rowOff>
    </xdr:from>
    <xdr:to>
      <xdr:col>23</xdr:col>
      <xdr:colOff>606425</xdr:colOff>
      <xdr:row>71</xdr:row>
      <xdr:rowOff>2213</xdr:rowOff>
    </xdr:to>
    <xdr:cxnSp macro="">
      <xdr:nvCxnSpPr>
        <xdr:cNvPr id="634" name="直線コネクタ 633"/>
        <xdr:cNvCxnSpPr/>
      </xdr:nvCxnSpPr>
      <xdr:spPr>
        <a:xfrm>
          <a:off x="16230600" y="12175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94698</xdr:rowOff>
    </xdr:from>
    <xdr:to>
      <xdr:col>23</xdr:col>
      <xdr:colOff>517525</xdr:colOff>
      <xdr:row>79</xdr:row>
      <xdr:rowOff>97115</xdr:rowOff>
    </xdr:to>
    <xdr:cxnSp macro="">
      <xdr:nvCxnSpPr>
        <xdr:cNvPr id="635" name="直線コネクタ 634"/>
        <xdr:cNvCxnSpPr/>
      </xdr:nvCxnSpPr>
      <xdr:spPr>
        <a:xfrm flipV="1">
          <a:off x="15481300" y="13639248"/>
          <a:ext cx="838200" cy="2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147961</xdr:rowOff>
    </xdr:from>
    <xdr:ext cx="469744" cy="259045"/>
    <xdr:sp macro="" textlink="">
      <xdr:nvSpPr>
        <xdr:cNvPr id="636" name="災害復旧費平均値テキスト"/>
        <xdr:cNvSpPr txBox="1"/>
      </xdr:nvSpPr>
      <xdr:spPr>
        <a:xfrm>
          <a:off x="16370300" y="1334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125084</xdr:rowOff>
    </xdr:from>
    <xdr:to>
      <xdr:col>23</xdr:col>
      <xdr:colOff>568325</xdr:colOff>
      <xdr:row>79</xdr:row>
      <xdr:rowOff>55234</xdr:rowOff>
    </xdr:to>
    <xdr:sp macro="" textlink="">
      <xdr:nvSpPr>
        <xdr:cNvPr id="637" name="フローチャート : 判断 636"/>
        <xdr:cNvSpPr/>
      </xdr:nvSpPr>
      <xdr:spPr>
        <a:xfrm>
          <a:off x="16268700" y="134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96560</xdr:rowOff>
    </xdr:from>
    <xdr:to>
      <xdr:col>22</xdr:col>
      <xdr:colOff>365125</xdr:colOff>
      <xdr:row>79</xdr:row>
      <xdr:rowOff>97115</xdr:rowOff>
    </xdr:to>
    <xdr:cxnSp macro="">
      <xdr:nvCxnSpPr>
        <xdr:cNvPr id="638" name="直線コネクタ 637"/>
        <xdr:cNvCxnSpPr/>
      </xdr:nvCxnSpPr>
      <xdr:spPr>
        <a:xfrm>
          <a:off x="14592300" y="13641110"/>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38444</xdr:rowOff>
    </xdr:from>
    <xdr:to>
      <xdr:col>22</xdr:col>
      <xdr:colOff>415925</xdr:colOff>
      <xdr:row>79</xdr:row>
      <xdr:rowOff>140044</xdr:rowOff>
    </xdr:to>
    <xdr:sp macro="" textlink="">
      <xdr:nvSpPr>
        <xdr:cNvPr id="639" name="フローチャート : 判断 638"/>
        <xdr:cNvSpPr/>
      </xdr:nvSpPr>
      <xdr:spPr>
        <a:xfrm>
          <a:off x="15430500" y="1358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156571</xdr:rowOff>
    </xdr:from>
    <xdr:ext cx="378565" cy="259045"/>
    <xdr:sp macro="" textlink="">
      <xdr:nvSpPr>
        <xdr:cNvPr id="640" name="テキスト ボックス 639"/>
        <xdr:cNvSpPr txBox="1"/>
      </xdr:nvSpPr>
      <xdr:spPr>
        <a:xfrm>
          <a:off x="15292017" y="1335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96527</xdr:rowOff>
    </xdr:from>
    <xdr:to>
      <xdr:col>21</xdr:col>
      <xdr:colOff>161925</xdr:colOff>
      <xdr:row>79</xdr:row>
      <xdr:rowOff>96560</xdr:rowOff>
    </xdr:to>
    <xdr:cxnSp macro="">
      <xdr:nvCxnSpPr>
        <xdr:cNvPr id="641" name="直線コネクタ 640"/>
        <xdr:cNvCxnSpPr/>
      </xdr:nvCxnSpPr>
      <xdr:spPr>
        <a:xfrm>
          <a:off x="13703300" y="13641077"/>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158525</xdr:rowOff>
    </xdr:from>
    <xdr:to>
      <xdr:col>21</xdr:col>
      <xdr:colOff>212725</xdr:colOff>
      <xdr:row>79</xdr:row>
      <xdr:rowOff>88675</xdr:rowOff>
    </xdr:to>
    <xdr:sp macro="" textlink="">
      <xdr:nvSpPr>
        <xdr:cNvPr id="642" name="フローチャート : 判断 641"/>
        <xdr:cNvSpPr/>
      </xdr:nvSpPr>
      <xdr:spPr>
        <a:xfrm>
          <a:off x="14541500" y="1353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105202</xdr:rowOff>
    </xdr:from>
    <xdr:ext cx="469744" cy="259045"/>
    <xdr:sp macro="" textlink="">
      <xdr:nvSpPr>
        <xdr:cNvPr id="643" name="テキスト ボックス 642"/>
        <xdr:cNvSpPr txBox="1"/>
      </xdr:nvSpPr>
      <xdr:spPr>
        <a:xfrm>
          <a:off x="14357427" y="1330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1,868</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96527</xdr:rowOff>
    </xdr:from>
    <xdr:to>
      <xdr:col>19</xdr:col>
      <xdr:colOff>644525</xdr:colOff>
      <xdr:row>79</xdr:row>
      <xdr:rowOff>98520</xdr:rowOff>
    </xdr:to>
    <xdr:cxnSp macro="">
      <xdr:nvCxnSpPr>
        <xdr:cNvPr id="644" name="直線コネクタ 643"/>
        <xdr:cNvCxnSpPr/>
      </xdr:nvCxnSpPr>
      <xdr:spPr>
        <a:xfrm flipV="1">
          <a:off x="12814300" y="13641077"/>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115450</xdr:rowOff>
    </xdr:from>
    <xdr:to>
      <xdr:col>20</xdr:col>
      <xdr:colOff>9525</xdr:colOff>
      <xdr:row>79</xdr:row>
      <xdr:rowOff>45600</xdr:rowOff>
    </xdr:to>
    <xdr:sp macro="" textlink="">
      <xdr:nvSpPr>
        <xdr:cNvPr id="645" name="フローチャート : 判断 644"/>
        <xdr:cNvSpPr/>
      </xdr:nvSpPr>
      <xdr:spPr>
        <a:xfrm>
          <a:off x="13652500" y="1348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62127</xdr:rowOff>
    </xdr:from>
    <xdr:ext cx="469744" cy="259045"/>
    <xdr:sp macro="" textlink="">
      <xdr:nvSpPr>
        <xdr:cNvPr id="646" name="テキスト ボックス 645"/>
        <xdr:cNvSpPr txBox="1"/>
      </xdr:nvSpPr>
      <xdr:spPr>
        <a:xfrm>
          <a:off x="13468427" y="132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3,187</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116201</xdr:rowOff>
    </xdr:from>
    <xdr:to>
      <xdr:col>18</xdr:col>
      <xdr:colOff>492125</xdr:colOff>
      <xdr:row>79</xdr:row>
      <xdr:rowOff>46351</xdr:rowOff>
    </xdr:to>
    <xdr:sp macro="" textlink="">
      <xdr:nvSpPr>
        <xdr:cNvPr id="647" name="フローチャート : 判断 646"/>
        <xdr:cNvSpPr/>
      </xdr:nvSpPr>
      <xdr:spPr>
        <a:xfrm>
          <a:off x="12763500" y="13489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62878</xdr:rowOff>
    </xdr:from>
    <xdr:ext cx="469744" cy="259045"/>
    <xdr:sp macro="" textlink="">
      <xdr:nvSpPr>
        <xdr:cNvPr id="648" name="テキスト ボックス 647"/>
        <xdr:cNvSpPr txBox="1"/>
      </xdr:nvSpPr>
      <xdr:spPr>
        <a:xfrm>
          <a:off x="12579427" y="13264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43898</xdr:rowOff>
    </xdr:from>
    <xdr:to>
      <xdr:col>23</xdr:col>
      <xdr:colOff>568325</xdr:colOff>
      <xdr:row>79</xdr:row>
      <xdr:rowOff>145498</xdr:rowOff>
    </xdr:to>
    <xdr:sp macro="" textlink="">
      <xdr:nvSpPr>
        <xdr:cNvPr id="654" name="円/楕円 653"/>
        <xdr:cNvSpPr/>
      </xdr:nvSpPr>
      <xdr:spPr>
        <a:xfrm>
          <a:off x="16268700" y="13588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130275</xdr:rowOff>
    </xdr:from>
    <xdr:ext cx="378565" cy="259045"/>
    <xdr:sp macro="" textlink="">
      <xdr:nvSpPr>
        <xdr:cNvPr id="655" name="災害復旧費該当値テキスト"/>
        <xdr:cNvSpPr txBox="1"/>
      </xdr:nvSpPr>
      <xdr:spPr>
        <a:xfrm>
          <a:off x="16370300" y="135033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46315</xdr:rowOff>
    </xdr:from>
    <xdr:to>
      <xdr:col>22</xdr:col>
      <xdr:colOff>415925</xdr:colOff>
      <xdr:row>79</xdr:row>
      <xdr:rowOff>147915</xdr:rowOff>
    </xdr:to>
    <xdr:sp macro="" textlink="">
      <xdr:nvSpPr>
        <xdr:cNvPr id="656" name="円/楕円 655"/>
        <xdr:cNvSpPr/>
      </xdr:nvSpPr>
      <xdr:spPr>
        <a:xfrm>
          <a:off x="15430500" y="1359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79</xdr:row>
      <xdr:rowOff>139042</xdr:rowOff>
    </xdr:from>
    <xdr:ext cx="313932" cy="259045"/>
    <xdr:sp macro="" textlink="">
      <xdr:nvSpPr>
        <xdr:cNvPr id="657" name="テキスト ボックス 656"/>
        <xdr:cNvSpPr txBox="1"/>
      </xdr:nvSpPr>
      <xdr:spPr>
        <a:xfrm>
          <a:off x="15324333" y="13683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45760</xdr:rowOff>
    </xdr:from>
    <xdr:to>
      <xdr:col>21</xdr:col>
      <xdr:colOff>212725</xdr:colOff>
      <xdr:row>79</xdr:row>
      <xdr:rowOff>147360</xdr:rowOff>
    </xdr:to>
    <xdr:sp macro="" textlink="">
      <xdr:nvSpPr>
        <xdr:cNvPr id="658" name="円/楕円 657"/>
        <xdr:cNvSpPr/>
      </xdr:nvSpPr>
      <xdr:spPr>
        <a:xfrm>
          <a:off x="14541500" y="1359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4958</xdr:colOff>
      <xdr:row>79</xdr:row>
      <xdr:rowOff>138487</xdr:rowOff>
    </xdr:from>
    <xdr:ext cx="313932" cy="259045"/>
    <xdr:sp macro="" textlink="">
      <xdr:nvSpPr>
        <xdr:cNvPr id="659" name="テキスト ボックス 658"/>
        <xdr:cNvSpPr txBox="1"/>
      </xdr:nvSpPr>
      <xdr:spPr>
        <a:xfrm>
          <a:off x="14435333" y="136830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45727</xdr:rowOff>
    </xdr:from>
    <xdr:to>
      <xdr:col>20</xdr:col>
      <xdr:colOff>9525</xdr:colOff>
      <xdr:row>79</xdr:row>
      <xdr:rowOff>147327</xdr:rowOff>
    </xdr:to>
    <xdr:sp macro="" textlink="">
      <xdr:nvSpPr>
        <xdr:cNvPr id="660" name="円/楕円 659"/>
        <xdr:cNvSpPr/>
      </xdr:nvSpPr>
      <xdr:spPr>
        <a:xfrm>
          <a:off x="13652500" y="135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79</xdr:row>
      <xdr:rowOff>138454</xdr:rowOff>
    </xdr:from>
    <xdr:ext cx="313932" cy="259045"/>
    <xdr:sp macro="" textlink="">
      <xdr:nvSpPr>
        <xdr:cNvPr id="661" name="テキスト ボックス 660"/>
        <xdr:cNvSpPr txBox="1"/>
      </xdr:nvSpPr>
      <xdr:spPr>
        <a:xfrm>
          <a:off x="13546333" y="136830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47720</xdr:rowOff>
    </xdr:from>
    <xdr:to>
      <xdr:col>18</xdr:col>
      <xdr:colOff>492125</xdr:colOff>
      <xdr:row>79</xdr:row>
      <xdr:rowOff>149320</xdr:rowOff>
    </xdr:to>
    <xdr:sp macro="" textlink="">
      <xdr:nvSpPr>
        <xdr:cNvPr id="662" name="円/楕円 661"/>
        <xdr:cNvSpPr/>
      </xdr:nvSpPr>
      <xdr:spPr>
        <a:xfrm>
          <a:off x="12763500" y="1359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140447</xdr:rowOff>
    </xdr:from>
    <xdr:ext cx="313932" cy="259045"/>
    <xdr:sp macro="" textlink="">
      <xdr:nvSpPr>
        <xdr:cNvPr id="663" name="テキスト ボックス 662"/>
        <xdr:cNvSpPr txBox="1"/>
      </xdr:nvSpPr>
      <xdr:spPr>
        <a:xfrm>
          <a:off x="12657333" y="13684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26/32</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83" name="テキスト ボックス 682"/>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28981</xdr:rowOff>
    </xdr:from>
    <xdr:to>
      <xdr:col>23</xdr:col>
      <xdr:colOff>516889</xdr:colOff>
      <xdr:row>97</xdr:row>
      <xdr:rowOff>110782</xdr:rowOff>
    </xdr:to>
    <xdr:cxnSp macro="">
      <xdr:nvCxnSpPr>
        <xdr:cNvPr id="687" name="直線コネクタ 686"/>
        <xdr:cNvCxnSpPr/>
      </xdr:nvCxnSpPr>
      <xdr:spPr>
        <a:xfrm flipV="1">
          <a:off x="16317595" y="15630931"/>
          <a:ext cx="1269" cy="11105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114609</xdr:rowOff>
    </xdr:from>
    <xdr:ext cx="534377" cy="259045"/>
    <xdr:sp macro="" textlink="">
      <xdr:nvSpPr>
        <xdr:cNvPr id="688" name="公債費最小値テキスト"/>
        <xdr:cNvSpPr txBox="1"/>
      </xdr:nvSpPr>
      <xdr:spPr>
        <a:xfrm>
          <a:off x="16370300" y="16745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14,518</a:t>
          </a:r>
          <a:endParaRPr kumimoji="1" lang="ja-JP" altLang="en-US" sz="1000" b="1">
            <a:latin typeface="ＭＳ Ｐゴシック"/>
          </a:endParaRPr>
        </a:p>
      </xdr:txBody>
    </xdr:sp>
    <xdr:clientData/>
  </xdr:oneCellAnchor>
  <xdr:twoCellAnchor>
    <xdr:from>
      <xdr:col>23</xdr:col>
      <xdr:colOff>428625</xdr:colOff>
      <xdr:row>97</xdr:row>
      <xdr:rowOff>110782</xdr:rowOff>
    </xdr:from>
    <xdr:to>
      <xdr:col>23</xdr:col>
      <xdr:colOff>606425</xdr:colOff>
      <xdr:row>97</xdr:row>
      <xdr:rowOff>110782</xdr:rowOff>
    </xdr:to>
    <xdr:cxnSp macro="">
      <xdr:nvCxnSpPr>
        <xdr:cNvPr id="689" name="直線コネクタ 688"/>
        <xdr:cNvCxnSpPr/>
      </xdr:nvCxnSpPr>
      <xdr:spPr>
        <a:xfrm>
          <a:off x="16230600" y="16741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147108</xdr:rowOff>
    </xdr:from>
    <xdr:ext cx="534377" cy="259045"/>
    <xdr:sp macro="" textlink="">
      <xdr:nvSpPr>
        <xdr:cNvPr id="690" name="公債費最大値テキスト"/>
        <xdr:cNvSpPr txBox="1"/>
      </xdr:nvSpPr>
      <xdr:spPr>
        <a:xfrm>
          <a:off x="16370300" y="15406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72,812</a:t>
          </a:r>
          <a:endParaRPr kumimoji="1" lang="ja-JP" altLang="en-US" sz="1000" b="1">
            <a:latin typeface="ＭＳ Ｐゴシック"/>
          </a:endParaRPr>
        </a:p>
      </xdr:txBody>
    </xdr:sp>
    <xdr:clientData/>
  </xdr:oneCellAnchor>
  <xdr:twoCellAnchor>
    <xdr:from>
      <xdr:col>23</xdr:col>
      <xdr:colOff>428625</xdr:colOff>
      <xdr:row>91</xdr:row>
      <xdr:rowOff>28981</xdr:rowOff>
    </xdr:from>
    <xdr:to>
      <xdr:col>23</xdr:col>
      <xdr:colOff>606425</xdr:colOff>
      <xdr:row>91</xdr:row>
      <xdr:rowOff>28981</xdr:rowOff>
    </xdr:to>
    <xdr:cxnSp macro="">
      <xdr:nvCxnSpPr>
        <xdr:cNvPr id="691" name="直線コネクタ 690"/>
        <xdr:cNvCxnSpPr/>
      </xdr:nvCxnSpPr>
      <xdr:spPr>
        <a:xfrm>
          <a:off x="16230600" y="15630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41039</xdr:rowOff>
    </xdr:from>
    <xdr:to>
      <xdr:col>23</xdr:col>
      <xdr:colOff>517525</xdr:colOff>
      <xdr:row>97</xdr:row>
      <xdr:rowOff>46374</xdr:rowOff>
    </xdr:to>
    <xdr:cxnSp macro="">
      <xdr:nvCxnSpPr>
        <xdr:cNvPr id="692" name="直線コネクタ 691"/>
        <xdr:cNvCxnSpPr/>
      </xdr:nvCxnSpPr>
      <xdr:spPr>
        <a:xfrm>
          <a:off x="15481300" y="16671689"/>
          <a:ext cx="838200" cy="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17536</xdr:rowOff>
    </xdr:from>
    <xdr:ext cx="534377" cy="259045"/>
    <xdr:sp macro="" textlink="">
      <xdr:nvSpPr>
        <xdr:cNvPr id="693" name="公債費平均値テキスト"/>
        <xdr:cNvSpPr txBox="1"/>
      </xdr:nvSpPr>
      <xdr:spPr>
        <a:xfrm>
          <a:off x="16370300" y="16305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26,947</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166109</xdr:rowOff>
    </xdr:from>
    <xdr:to>
      <xdr:col>23</xdr:col>
      <xdr:colOff>568325</xdr:colOff>
      <xdr:row>96</xdr:row>
      <xdr:rowOff>96259</xdr:rowOff>
    </xdr:to>
    <xdr:sp macro="" textlink="">
      <xdr:nvSpPr>
        <xdr:cNvPr id="694" name="フローチャート : 判断 693"/>
        <xdr:cNvSpPr/>
      </xdr:nvSpPr>
      <xdr:spPr>
        <a:xfrm>
          <a:off x="16268700" y="16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153397</xdr:rowOff>
    </xdr:from>
    <xdr:to>
      <xdr:col>22</xdr:col>
      <xdr:colOff>365125</xdr:colOff>
      <xdr:row>97</xdr:row>
      <xdr:rowOff>41039</xdr:rowOff>
    </xdr:to>
    <xdr:cxnSp macro="">
      <xdr:nvCxnSpPr>
        <xdr:cNvPr id="695" name="直線コネクタ 694"/>
        <xdr:cNvCxnSpPr/>
      </xdr:nvCxnSpPr>
      <xdr:spPr>
        <a:xfrm>
          <a:off x="14592300" y="16612597"/>
          <a:ext cx="889000" cy="59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80251</xdr:rowOff>
    </xdr:from>
    <xdr:to>
      <xdr:col>22</xdr:col>
      <xdr:colOff>415925</xdr:colOff>
      <xdr:row>96</xdr:row>
      <xdr:rowOff>10401</xdr:rowOff>
    </xdr:to>
    <xdr:sp macro="" textlink="">
      <xdr:nvSpPr>
        <xdr:cNvPr id="696" name="フローチャート : 判断 695"/>
        <xdr:cNvSpPr/>
      </xdr:nvSpPr>
      <xdr:spPr>
        <a:xfrm>
          <a:off x="15430500" y="163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26928</xdr:rowOff>
    </xdr:from>
    <xdr:ext cx="534377" cy="259045"/>
    <xdr:sp macro="" textlink="">
      <xdr:nvSpPr>
        <xdr:cNvPr id="697" name="テキスト ボックス 696"/>
        <xdr:cNvSpPr txBox="1"/>
      </xdr:nvSpPr>
      <xdr:spPr>
        <a:xfrm>
          <a:off x="15214111" y="161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31,454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106038</xdr:rowOff>
    </xdr:from>
    <xdr:to>
      <xdr:col>21</xdr:col>
      <xdr:colOff>161925</xdr:colOff>
      <xdr:row>96</xdr:row>
      <xdr:rowOff>153397</xdr:rowOff>
    </xdr:to>
    <xdr:cxnSp macro="">
      <xdr:nvCxnSpPr>
        <xdr:cNvPr id="698" name="直線コネクタ 697"/>
        <xdr:cNvCxnSpPr/>
      </xdr:nvCxnSpPr>
      <xdr:spPr>
        <a:xfrm>
          <a:off x="13703300" y="16565238"/>
          <a:ext cx="889000" cy="47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64536</xdr:rowOff>
    </xdr:from>
    <xdr:to>
      <xdr:col>21</xdr:col>
      <xdr:colOff>212725</xdr:colOff>
      <xdr:row>95</xdr:row>
      <xdr:rowOff>166136</xdr:rowOff>
    </xdr:to>
    <xdr:sp macro="" textlink="">
      <xdr:nvSpPr>
        <xdr:cNvPr id="699" name="フローチャート : 判断 698"/>
        <xdr:cNvSpPr/>
      </xdr:nvSpPr>
      <xdr:spPr>
        <a:xfrm>
          <a:off x="14541500" y="1635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11213</xdr:rowOff>
    </xdr:from>
    <xdr:ext cx="534377" cy="259045"/>
    <xdr:sp macro="" textlink="">
      <xdr:nvSpPr>
        <xdr:cNvPr id="700" name="テキスト ボックス 699"/>
        <xdr:cNvSpPr txBox="1"/>
      </xdr:nvSpPr>
      <xdr:spPr>
        <a:xfrm>
          <a:off x="14325111" y="1612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32,279</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94438</xdr:rowOff>
    </xdr:from>
    <xdr:to>
      <xdr:col>19</xdr:col>
      <xdr:colOff>644525</xdr:colOff>
      <xdr:row>96</xdr:row>
      <xdr:rowOff>106038</xdr:rowOff>
    </xdr:to>
    <xdr:cxnSp macro="">
      <xdr:nvCxnSpPr>
        <xdr:cNvPr id="701" name="直線コネクタ 700"/>
        <xdr:cNvCxnSpPr/>
      </xdr:nvCxnSpPr>
      <xdr:spPr>
        <a:xfrm>
          <a:off x="12814300" y="16553638"/>
          <a:ext cx="889000" cy="1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47676</xdr:rowOff>
    </xdr:from>
    <xdr:to>
      <xdr:col>20</xdr:col>
      <xdr:colOff>9525</xdr:colOff>
      <xdr:row>95</xdr:row>
      <xdr:rowOff>149276</xdr:rowOff>
    </xdr:to>
    <xdr:sp macro="" textlink="">
      <xdr:nvSpPr>
        <xdr:cNvPr id="702" name="フローチャート : 判断 701"/>
        <xdr:cNvSpPr/>
      </xdr:nvSpPr>
      <xdr:spPr>
        <a:xfrm>
          <a:off x="13652500" y="16335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165803</xdr:rowOff>
    </xdr:from>
    <xdr:ext cx="534377" cy="259045"/>
    <xdr:sp macro="" textlink="">
      <xdr:nvSpPr>
        <xdr:cNvPr id="703" name="テキスト ボックス 702"/>
        <xdr:cNvSpPr txBox="1"/>
      </xdr:nvSpPr>
      <xdr:spPr>
        <a:xfrm>
          <a:off x="13436111" y="16110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33,164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39255</xdr:rowOff>
    </xdr:from>
    <xdr:to>
      <xdr:col>18</xdr:col>
      <xdr:colOff>492125</xdr:colOff>
      <xdr:row>95</xdr:row>
      <xdr:rowOff>140855</xdr:rowOff>
    </xdr:to>
    <xdr:sp macro="" textlink="">
      <xdr:nvSpPr>
        <xdr:cNvPr id="704" name="フローチャート : 判断 703"/>
        <xdr:cNvSpPr/>
      </xdr:nvSpPr>
      <xdr:spPr>
        <a:xfrm>
          <a:off x="12763500" y="1632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157382</xdr:rowOff>
    </xdr:from>
    <xdr:ext cx="534377" cy="259045"/>
    <xdr:sp macro="" textlink="">
      <xdr:nvSpPr>
        <xdr:cNvPr id="705" name="テキスト ボックス 704"/>
        <xdr:cNvSpPr txBox="1"/>
      </xdr:nvSpPr>
      <xdr:spPr>
        <a:xfrm>
          <a:off x="12547111" y="1610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33,606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167024</xdr:rowOff>
    </xdr:from>
    <xdr:to>
      <xdr:col>23</xdr:col>
      <xdr:colOff>568325</xdr:colOff>
      <xdr:row>97</xdr:row>
      <xdr:rowOff>97174</xdr:rowOff>
    </xdr:to>
    <xdr:sp macro="" textlink="">
      <xdr:nvSpPr>
        <xdr:cNvPr id="711" name="円/楕円 710"/>
        <xdr:cNvSpPr/>
      </xdr:nvSpPr>
      <xdr:spPr>
        <a:xfrm>
          <a:off x="16268700" y="16626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81951</xdr:rowOff>
    </xdr:from>
    <xdr:ext cx="534377" cy="259045"/>
    <xdr:sp macro="" textlink="">
      <xdr:nvSpPr>
        <xdr:cNvPr id="712" name="公債費該当値テキスト"/>
        <xdr:cNvSpPr txBox="1"/>
      </xdr:nvSpPr>
      <xdr:spPr>
        <a:xfrm>
          <a:off x="16370300" y="1654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17,899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161689</xdr:rowOff>
    </xdr:from>
    <xdr:to>
      <xdr:col>22</xdr:col>
      <xdr:colOff>415925</xdr:colOff>
      <xdr:row>97</xdr:row>
      <xdr:rowOff>91839</xdr:rowOff>
    </xdr:to>
    <xdr:sp macro="" textlink="">
      <xdr:nvSpPr>
        <xdr:cNvPr id="713" name="円/楕円 712"/>
        <xdr:cNvSpPr/>
      </xdr:nvSpPr>
      <xdr:spPr>
        <a:xfrm>
          <a:off x="15430500" y="16620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82966</xdr:rowOff>
    </xdr:from>
    <xdr:ext cx="534377" cy="259045"/>
    <xdr:sp macro="" textlink="">
      <xdr:nvSpPr>
        <xdr:cNvPr id="714" name="テキスト ボックス 713"/>
        <xdr:cNvSpPr txBox="1"/>
      </xdr:nvSpPr>
      <xdr:spPr>
        <a:xfrm>
          <a:off x="15214111" y="16713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18,179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102597</xdr:rowOff>
    </xdr:from>
    <xdr:to>
      <xdr:col>21</xdr:col>
      <xdr:colOff>212725</xdr:colOff>
      <xdr:row>97</xdr:row>
      <xdr:rowOff>32747</xdr:rowOff>
    </xdr:to>
    <xdr:sp macro="" textlink="">
      <xdr:nvSpPr>
        <xdr:cNvPr id="715" name="円/楕円 714"/>
        <xdr:cNvSpPr/>
      </xdr:nvSpPr>
      <xdr:spPr>
        <a:xfrm>
          <a:off x="14541500" y="1656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23874</xdr:rowOff>
    </xdr:from>
    <xdr:ext cx="534377" cy="259045"/>
    <xdr:sp macro="" textlink="">
      <xdr:nvSpPr>
        <xdr:cNvPr id="716" name="テキスト ボックス 715"/>
        <xdr:cNvSpPr txBox="1"/>
      </xdr:nvSpPr>
      <xdr:spPr>
        <a:xfrm>
          <a:off x="14325111" y="1665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21,281</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55238</xdr:rowOff>
    </xdr:from>
    <xdr:to>
      <xdr:col>20</xdr:col>
      <xdr:colOff>9525</xdr:colOff>
      <xdr:row>96</xdr:row>
      <xdr:rowOff>156838</xdr:rowOff>
    </xdr:to>
    <xdr:sp macro="" textlink="">
      <xdr:nvSpPr>
        <xdr:cNvPr id="717" name="円/楕円 716"/>
        <xdr:cNvSpPr/>
      </xdr:nvSpPr>
      <xdr:spPr>
        <a:xfrm>
          <a:off x="13652500" y="1651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147965</xdr:rowOff>
    </xdr:from>
    <xdr:ext cx="534377" cy="259045"/>
    <xdr:sp macro="" textlink="">
      <xdr:nvSpPr>
        <xdr:cNvPr id="718" name="テキスト ボックス 717"/>
        <xdr:cNvSpPr txBox="1"/>
      </xdr:nvSpPr>
      <xdr:spPr>
        <a:xfrm>
          <a:off x="13436111" y="16607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23,767</a:t>
          </a:r>
          <a:endParaRPr kumimoji="1" lang="ja-JP" altLang="en-US" sz="1000" b="1">
            <a:solidFill>
              <a:srgbClr val="FF0000"/>
            </a:solidFill>
            <a:latin typeface="ＭＳ Ｐゴシック"/>
          </a:endParaRPr>
        </a:p>
      </xdr:txBody>
    </xdr:sp>
    <xdr:clientData/>
  </xdr:oneCellAnchor>
  <xdr:twoCellAnchor>
    <xdr:from>
      <xdr:col>18</xdr:col>
      <xdr:colOff>390525</xdr:colOff>
      <xdr:row>96</xdr:row>
      <xdr:rowOff>43638</xdr:rowOff>
    </xdr:from>
    <xdr:to>
      <xdr:col>18</xdr:col>
      <xdr:colOff>492125</xdr:colOff>
      <xdr:row>96</xdr:row>
      <xdr:rowOff>145238</xdr:rowOff>
    </xdr:to>
    <xdr:sp macro="" textlink="">
      <xdr:nvSpPr>
        <xdr:cNvPr id="719" name="円/楕円 718"/>
        <xdr:cNvSpPr/>
      </xdr:nvSpPr>
      <xdr:spPr>
        <a:xfrm>
          <a:off x="12763500" y="16502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136365</xdr:rowOff>
    </xdr:from>
    <xdr:ext cx="534377" cy="259045"/>
    <xdr:sp macro="" textlink="">
      <xdr:nvSpPr>
        <xdr:cNvPr id="720" name="テキスト ボックス 719"/>
        <xdr:cNvSpPr txBox="1"/>
      </xdr:nvSpPr>
      <xdr:spPr>
        <a:xfrm>
          <a:off x="12547111" y="16595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24,376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119126</xdr:rowOff>
    </xdr:from>
    <xdr:to>
      <xdr:col>32</xdr:col>
      <xdr:colOff>186689</xdr:colOff>
      <xdr:row>39</xdr:row>
      <xdr:rowOff>44450</xdr:rowOff>
    </xdr:to>
    <xdr:cxnSp macro="">
      <xdr:nvCxnSpPr>
        <xdr:cNvPr id="744" name="直線コネクタ 743"/>
        <xdr:cNvCxnSpPr/>
      </xdr:nvCxnSpPr>
      <xdr:spPr>
        <a:xfrm flipV="1">
          <a:off x="22159595" y="5262626"/>
          <a:ext cx="1269" cy="14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4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65803</xdr:rowOff>
    </xdr:from>
    <xdr:ext cx="469744" cy="259045"/>
    <xdr:sp macro="" textlink="">
      <xdr:nvSpPr>
        <xdr:cNvPr id="747" name="諸支出金最大値テキスト"/>
        <xdr:cNvSpPr txBox="1"/>
      </xdr:nvSpPr>
      <xdr:spPr>
        <a:xfrm>
          <a:off x="22212300" y="5037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1,927</a:t>
          </a:r>
          <a:endParaRPr kumimoji="1" lang="ja-JP" altLang="en-US" sz="1000" b="1">
            <a:latin typeface="ＭＳ Ｐゴシック"/>
          </a:endParaRPr>
        </a:p>
      </xdr:txBody>
    </xdr:sp>
    <xdr:clientData/>
  </xdr:oneCellAnchor>
  <xdr:twoCellAnchor>
    <xdr:from>
      <xdr:col>32</xdr:col>
      <xdr:colOff>98425</xdr:colOff>
      <xdr:row>30</xdr:row>
      <xdr:rowOff>119126</xdr:rowOff>
    </xdr:from>
    <xdr:to>
      <xdr:col>32</xdr:col>
      <xdr:colOff>276225</xdr:colOff>
      <xdr:row>30</xdr:row>
      <xdr:rowOff>119126</xdr:rowOff>
    </xdr:to>
    <xdr:cxnSp macro="">
      <xdr:nvCxnSpPr>
        <xdr:cNvPr id="748" name="直線コネクタ 747"/>
        <xdr:cNvCxnSpPr/>
      </xdr:nvCxnSpPr>
      <xdr:spPr>
        <a:xfrm>
          <a:off x="22072600" y="526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66057</xdr:rowOff>
    </xdr:from>
    <xdr:ext cx="378565" cy="259045"/>
    <xdr:sp macro="" textlink="">
      <xdr:nvSpPr>
        <xdr:cNvPr id="750" name="諸支出金平均値テキスト"/>
        <xdr:cNvSpPr txBox="1"/>
      </xdr:nvSpPr>
      <xdr:spPr>
        <a:xfrm>
          <a:off x="22212300" y="6409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43180</xdr:rowOff>
    </xdr:from>
    <xdr:to>
      <xdr:col>32</xdr:col>
      <xdr:colOff>238125</xdr:colOff>
      <xdr:row>38</xdr:row>
      <xdr:rowOff>144780</xdr:rowOff>
    </xdr:to>
    <xdr:sp macro="" textlink="">
      <xdr:nvSpPr>
        <xdr:cNvPr id="751" name="フローチャート : 判断 750"/>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11938</xdr:rowOff>
    </xdr:from>
    <xdr:to>
      <xdr:col>31</xdr:col>
      <xdr:colOff>85725</xdr:colOff>
      <xdr:row>38</xdr:row>
      <xdr:rowOff>113538</xdr:rowOff>
    </xdr:to>
    <xdr:sp macro="" textlink="">
      <xdr:nvSpPr>
        <xdr:cNvPr id="753" name="フローチャート : 判断 752"/>
        <xdr:cNvSpPr/>
      </xdr:nvSpPr>
      <xdr:spPr>
        <a:xfrm>
          <a:off x="21272500" y="652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130065</xdr:rowOff>
    </xdr:from>
    <xdr:ext cx="378565" cy="259045"/>
    <xdr:sp macro="" textlink="">
      <xdr:nvSpPr>
        <xdr:cNvPr id="754" name="テキスト ボックス 753"/>
        <xdr:cNvSpPr txBox="1"/>
      </xdr:nvSpPr>
      <xdr:spPr>
        <a:xfrm>
          <a:off x="21134017" y="6302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139192</xdr:rowOff>
    </xdr:from>
    <xdr:to>
      <xdr:col>29</xdr:col>
      <xdr:colOff>568325</xdr:colOff>
      <xdr:row>38</xdr:row>
      <xdr:rowOff>69342</xdr:rowOff>
    </xdr:to>
    <xdr:sp macro="" textlink="">
      <xdr:nvSpPr>
        <xdr:cNvPr id="756" name="フローチャート : 判断 755"/>
        <xdr:cNvSpPr/>
      </xdr:nvSpPr>
      <xdr:spPr>
        <a:xfrm>
          <a:off x="20383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85869</xdr:rowOff>
    </xdr:from>
    <xdr:ext cx="378565" cy="259045"/>
    <xdr:sp macro="" textlink="">
      <xdr:nvSpPr>
        <xdr:cNvPr id="757" name="テキスト ボックス 756"/>
        <xdr:cNvSpPr txBox="1"/>
      </xdr:nvSpPr>
      <xdr:spPr>
        <a:xfrm>
          <a:off x="20245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17272</xdr:rowOff>
    </xdr:from>
    <xdr:to>
      <xdr:col>28</xdr:col>
      <xdr:colOff>365125</xdr:colOff>
      <xdr:row>38</xdr:row>
      <xdr:rowOff>118872</xdr:rowOff>
    </xdr:to>
    <xdr:sp macro="" textlink="">
      <xdr:nvSpPr>
        <xdr:cNvPr id="759" name="フローチャート : 判断 758"/>
        <xdr:cNvSpPr/>
      </xdr:nvSpPr>
      <xdr:spPr>
        <a:xfrm>
          <a:off x="19494500" y="653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135399</xdr:rowOff>
    </xdr:from>
    <xdr:ext cx="378565" cy="259045"/>
    <xdr:sp macro="" textlink="">
      <xdr:nvSpPr>
        <xdr:cNvPr id="760" name="テキスト ボックス 759"/>
        <xdr:cNvSpPr txBox="1"/>
      </xdr:nvSpPr>
      <xdr:spPr>
        <a:xfrm>
          <a:off x="19356017" y="6307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508</xdr:rowOff>
    </xdr:from>
    <xdr:to>
      <xdr:col>27</xdr:col>
      <xdr:colOff>161925</xdr:colOff>
      <xdr:row>38</xdr:row>
      <xdr:rowOff>102108</xdr:rowOff>
    </xdr:to>
    <xdr:sp macro="" textlink="">
      <xdr:nvSpPr>
        <xdr:cNvPr id="761" name="フローチャート : 判断 760"/>
        <xdr:cNvSpPr/>
      </xdr:nvSpPr>
      <xdr:spPr>
        <a:xfrm>
          <a:off x="18605500" y="651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118635</xdr:rowOff>
    </xdr:from>
    <xdr:ext cx="378565" cy="259045"/>
    <xdr:sp macro="" textlink="">
      <xdr:nvSpPr>
        <xdr:cNvPr id="762" name="テキスト ボックス 761"/>
        <xdr:cNvSpPr txBox="1"/>
      </xdr:nvSpPr>
      <xdr:spPr>
        <a:xfrm>
          <a:off x="18467017" y="62908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68" name="円/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69"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0" name="円/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1" name="テキスト ボックス 770"/>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2" name="円/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3" name="テキスト ボックス 772"/>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4" name="円/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75" name="テキスト ボックス 774"/>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76" name="円/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77" name="テキスト ボックス 776"/>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東京都平均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0" name="フローチャート :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2" name="フローチャート :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3" name="テキスト ボックス 802"/>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05" name="フローチャート :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06" name="テキスト ボックス 805"/>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8" name="フローチャート :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9" name="テキスト ボックス 808"/>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0" name="フローチャート :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1" name="テキスト ボックス 810"/>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7" name="円/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9" name="円/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0" name="テキスト ボックス 819"/>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1" name="円/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2" name="テキスト ボックス 821"/>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3" name="円/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4" name="テキスト ボックス 823"/>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25" name="円/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26" name="テキスト ボックス 825"/>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 xmlns:a14="http://schemas.microsoft.com/office/drawing/2010/main">
              <a:solidFill>
                <a:schemeClr val="bg1"/>
              </a:solidFill>
            </a14:hiddenFill>
          </a:ext>
          <a:ext uri="{91240B29-F687-4F45-9708-019B960494DF}">
            <a14:hiddenLine xmlns=""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民生費は、待機児童解消策として翌年度認可保育園</a:t>
          </a:r>
          <a:r>
            <a:rPr kumimoji="1" lang="en-US" altLang="ja-JP" sz="1300">
              <a:latin typeface="ＭＳ Ｐゴシック"/>
            </a:rPr>
            <a:t>7</a:t>
          </a:r>
          <a:r>
            <a:rPr kumimoji="1" lang="ja-JP" altLang="en-US" sz="1300">
              <a:latin typeface="ＭＳ Ｐゴシック"/>
            </a:rPr>
            <a:t>園の開設に向けた準備などにより普通建設事業費（児童福祉費）が大きく増となったほか、自立支援給付費の増により社会福祉費が増となったことから前年度比増となり、類似団体内</a:t>
          </a:r>
          <a:r>
            <a:rPr kumimoji="1" lang="en-US" altLang="ja-JP" sz="1300">
              <a:latin typeface="ＭＳ Ｐゴシック"/>
            </a:rPr>
            <a:t>8/32</a:t>
          </a:r>
          <a:r>
            <a:rPr kumimoji="1" lang="ja-JP" altLang="en-US" sz="1300">
              <a:latin typeface="ＭＳ Ｐゴシック"/>
            </a:rPr>
            <a:t>位となった。これらの経費については、義務的経費（経常経費）であることから経常収支比率の悪化を招くなど財政の硬直化にも繋がるため、提供サービスの選択は将来を見据え進めていく必要がある。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商工費は、プレミアム商品券発行補助事業が終了したことなどにより前年度比減となり、類似団体内</a:t>
          </a:r>
          <a:r>
            <a:rPr kumimoji="1" lang="en-US" altLang="ja-JP" sz="1300">
              <a:latin typeface="ＭＳ Ｐゴシック"/>
            </a:rPr>
            <a:t>32/32</a:t>
          </a:r>
          <a:r>
            <a:rPr kumimoji="1" lang="ja-JP" altLang="en-US" sz="1300">
              <a:latin typeface="ＭＳ Ｐゴシック"/>
            </a:rPr>
            <a:t>位となった。職員人件費などの人件費、市民菜園管理委託などの物件費、産業団体補助等の補助費等ほとんどの項目で類似団体に比べ低いことが特徴的である。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土木費は、新みちづくり・まちづくりパートナー事業や都市計画道路</a:t>
          </a:r>
          <a:r>
            <a:rPr kumimoji="1" lang="en-US" altLang="ja-JP" sz="1300">
              <a:latin typeface="ＭＳ Ｐゴシック"/>
            </a:rPr>
            <a:t>3</a:t>
          </a:r>
          <a:r>
            <a:rPr kumimoji="1" lang="ja-JP" altLang="en-US" sz="1300">
              <a:latin typeface="ＭＳ Ｐゴシック"/>
            </a:rPr>
            <a:t>・</a:t>
          </a:r>
          <a:r>
            <a:rPr kumimoji="1" lang="en-US" altLang="ja-JP" sz="1300">
              <a:latin typeface="ＭＳ Ｐゴシック"/>
            </a:rPr>
            <a:t>4</a:t>
          </a:r>
          <a:r>
            <a:rPr kumimoji="1" lang="ja-JP" altLang="en-US" sz="1300">
              <a:latin typeface="ＭＳ Ｐゴシック"/>
            </a:rPr>
            <a:t>・</a:t>
          </a:r>
          <a:r>
            <a:rPr kumimoji="1" lang="en-US" altLang="ja-JP" sz="1300">
              <a:latin typeface="ＭＳ Ｐゴシック"/>
            </a:rPr>
            <a:t>23</a:t>
          </a:r>
          <a:r>
            <a:rPr kumimoji="1" lang="ja-JP" altLang="en-US" sz="1300">
              <a:latin typeface="ＭＳ Ｐゴシック"/>
            </a:rPr>
            <a:t>号線整備事業の減など都市計画費が減となることで前年度比減となり、類似団体内</a:t>
          </a:r>
          <a:r>
            <a:rPr kumimoji="1" lang="en-US" altLang="ja-JP" sz="1300">
              <a:latin typeface="ＭＳ Ｐゴシック"/>
            </a:rPr>
            <a:t>30/32</a:t>
          </a:r>
          <a:r>
            <a:rPr kumimoji="1" lang="ja-JP" altLang="en-US" sz="1300">
              <a:latin typeface="ＭＳ Ｐゴシック"/>
            </a:rPr>
            <a:t>位となった。普通建設事業費のうち都市計画事業費が類似団体比△</a:t>
          </a:r>
          <a:r>
            <a:rPr kumimoji="1" lang="en-US" altLang="ja-JP" sz="1300">
              <a:latin typeface="ＭＳ Ｐゴシック"/>
            </a:rPr>
            <a:t>75.5</a:t>
          </a:r>
          <a:r>
            <a:rPr kumimoji="1" lang="ja-JP" altLang="en-US" sz="1300">
              <a:latin typeface="ＭＳ Ｐゴシック"/>
            </a:rPr>
            <a:t>％であることが特徴的である。今後は、駅前再開発事業を始めとした都市計画事業などの進捗により多くの費用が見込まれることから、市の貯金である基金の残高確保に努めるなど、財政需要に備えた財政運営が求められる。</a:t>
          </a:r>
          <a:endParaRPr kumimoji="1" lang="en-US" altLang="ja-JP" sz="1300">
            <a:latin typeface="ＭＳ Ｐゴシック"/>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公債費は、類似団体内</a:t>
          </a:r>
          <a:r>
            <a:rPr kumimoji="1" lang="en-US" altLang="ja-JP" sz="1300">
              <a:latin typeface="ＭＳ Ｐゴシック"/>
            </a:rPr>
            <a:t>26/32</a:t>
          </a:r>
          <a:r>
            <a:rPr kumimoji="1" lang="ja-JP" altLang="en-US" sz="1300">
              <a:latin typeface="ＭＳ Ｐゴシック"/>
            </a:rPr>
            <a:t>位となった。年度内において、市債の借入が償還元金を上回らないよう財政規律を守ってきたことから起債残高が減ることで公債費（償還）も減となった。</a:t>
          </a: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latin typeface="ＭＳ Ｐゴシック"/>
          </a:endParaRPr>
        </a:p>
        <a:p>
          <a:endParaRPr kumimoji="1" lang="ja-JP" altLang="en-US" sz="1300">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財政調整基金は、前年度と比較し地方消費税交付金が４億１千万円、地方交付税が２億１千万円、臨時財政対策債が２億１千万円と大きく減少したことなどから、取崩額を増額したことで３．８ポイント減となった。</a:t>
          </a:r>
        </a:p>
        <a:p>
          <a:r>
            <a:rPr kumimoji="1" lang="ja-JP" altLang="en-US" sz="1000">
              <a:latin typeface="ＭＳ ゴシック" pitchFamily="49" charset="-128"/>
              <a:ea typeface="ＭＳ ゴシック" pitchFamily="49" charset="-128"/>
            </a:rPr>
            <a:t>　実質収支が１．３４ポイント増となったのは、前年度比歳入０．７％増、歳出</a:t>
          </a:r>
          <a:r>
            <a:rPr kumimoji="1" lang="en-US" altLang="ja-JP" sz="1000">
              <a:latin typeface="ＭＳ ゴシック" pitchFamily="49" charset="-128"/>
              <a:ea typeface="ＭＳ ゴシック" pitchFamily="49" charset="-128"/>
            </a:rPr>
            <a:t>±</a:t>
          </a:r>
          <a:r>
            <a:rPr kumimoji="1" lang="ja-JP" altLang="en-US" sz="1000">
              <a:latin typeface="ＭＳ ゴシック" pitchFamily="49" charset="-128"/>
              <a:ea typeface="ＭＳ ゴシック" pitchFamily="49" charset="-128"/>
            </a:rPr>
            <a:t>０．０％となったことが影響している。なお、収入では、地方消費税交付金、地方交付税及び市債などが減少したが、国庫支出金、都支出金などが増加した。歳出では、総務費、土木費及び教育費などが減少したが、民生費、衛生費及び労働費などが増加した。</a:t>
          </a:r>
        </a:p>
        <a:p>
          <a:r>
            <a:rPr kumimoji="1" lang="ja-JP" altLang="en-US" sz="1000">
              <a:latin typeface="ＭＳ ゴシック" pitchFamily="49" charset="-128"/>
              <a:ea typeface="ＭＳ ゴシック" pitchFamily="49" charset="-128"/>
            </a:rPr>
            <a:t>　実質単年度収支が２．４２ポイント減となったのは、単年度収支は前年度比５億４千万円の増となった一方で、前述したとおり地方消費税交付金や地方交付税、臨時財政対策債などが前年度比で大きく減少したことから、財政調整基金について積立額５億９千万円に対して取崩額１８億８千万円となったことなどが要因で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東京都小平市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連結実質赤字比率に係る黒字の標準財政規模に対する比率は、平成２８年度は一般会計、介護保険事業特別会計及び後期高齢者医療特別会計は増加し、その他の会計については減少している。</a:t>
          </a:r>
        </a:p>
        <a:p>
          <a:r>
            <a:rPr kumimoji="1" lang="ja-JP" altLang="en-US" sz="1100">
              <a:latin typeface="ＭＳ ゴシック" pitchFamily="49" charset="-128"/>
              <a:ea typeface="ＭＳ ゴシック" pitchFamily="49" charset="-128"/>
            </a:rPr>
            <a:t>　比率の分母となる標準財政規模の５年間の推移を見ると、平成２４年度の３３０億円から平成２８年度には３４５億円となり、５年間で１５億円、４．５％の増となっている。単年度で見ても、平成２８年度は前年度と比べて１億７千万円、０．５％の増となっており、この標準財政規模の伸びは、各会計の比率を下げる方向に影響を与えている。</a:t>
          </a:r>
        </a:p>
        <a:p>
          <a:r>
            <a:rPr kumimoji="1" lang="ja-JP" altLang="en-US" sz="1100">
              <a:latin typeface="ＭＳ ゴシック" pitchFamily="49" charset="-128"/>
              <a:ea typeface="ＭＳ ゴシック" pitchFamily="49" charset="-128"/>
            </a:rPr>
            <a:t>　一般会計は前年度比で１．３４ポイント増加したが、これは、歳入において前年度の歳入超過（予算額を超えて収入したこと）から歳入欠陥（予算額まで収入額が届かないこと）に転じたものの、歳出不用額（予算のうち支出しなかった額）が大きく増加したことから、実質収支が増加したためである。</a:t>
          </a:r>
        </a:p>
        <a:p>
          <a:r>
            <a:rPr kumimoji="1" lang="ja-JP" altLang="en-US" sz="1100">
              <a:latin typeface="ＭＳ ゴシック" pitchFamily="49" charset="-128"/>
              <a:ea typeface="ＭＳ ゴシック" pitchFamily="49" charset="-128"/>
            </a:rPr>
            <a:t>　介護保険事業特別会計は前年度比で０．２９ポイント増加したが、歳入欠陥額が増加したものの、歳出不用額が増加したことから、実質収支が増加したためである。</a:t>
          </a:r>
        </a:p>
        <a:p>
          <a:r>
            <a:rPr kumimoji="1" lang="ja-JP" altLang="en-US" sz="1100">
              <a:latin typeface="ＭＳ ゴシック" pitchFamily="49" charset="-128"/>
              <a:ea typeface="ＭＳ ゴシック" pitchFamily="49" charset="-128"/>
            </a:rPr>
            <a:t>　下水道事業特別会計は前年度比で０．０９ポイント減少したが、歳出不用額は増加したものの、歳入超過から歳入欠陥に転じたことから、実質収支が減少したためである。</a:t>
          </a:r>
        </a:p>
        <a:p>
          <a:r>
            <a:rPr kumimoji="1" lang="ja-JP" altLang="en-US" sz="1100">
              <a:latin typeface="ＭＳ ゴシック" pitchFamily="49" charset="-128"/>
              <a:ea typeface="ＭＳ ゴシック" pitchFamily="49" charset="-128"/>
            </a:rPr>
            <a:t>　国民健康保険事業特別会計については、歳入において保険税収入が見込みより伸びなかったことから、０．１１ポイントの減となっている。</a:t>
          </a:r>
        </a:p>
        <a:p>
          <a:r>
            <a:rPr kumimoji="1" lang="ja-JP" altLang="en-US" sz="1100">
              <a:latin typeface="ＭＳ ゴシック" pitchFamily="49" charset="-128"/>
              <a:ea typeface="ＭＳ ゴシック" pitchFamily="49" charset="-128"/>
            </a:rPr>
            <a:t>　後期高齢者医療特別会計は前年度比で０．０３ポイント増加しているが、歳入において保険料収入が見込みより伸びたことから、実質収支が増加したためである。</a:t>
          </a:r>
          <a:r>
            <a:rPr kumimoji="1" lang="ja-JP" altLang="en-US" sz="1200">
              <a:latin typeface="ＭＳ ゴシック" pitchFamily="49" charset="-128"/>
              <a:ea typeface="ＭＳ ゴシック" pitchFamily="49" charset="-128"/>
            </a:rPr>
            <a:t>　</a:t>
          </a:r>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DO59"/>
  <sheetViews>
    <sheetView showGridLines="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389" t="s">
        <v>65</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390" t="s">
        <v>67</v>
      </c>
      <c r="C3" s="391"/>
      <c r="D3" s="391"/>
      <c r="E3" s="392"/>
      <c r="F3" s="392"/>
      <c r="G3" s="392"/>
      <c r="H3" s="392"/>
      <c r="I3" s="392"/>
      <c r="J3" s="392"/>
      <c r="K3" s="392"/>
      <c r="L3" s="392" t="s">
        <v>68</v>
      </c>
      <c r="M3" s="392"/>
      <c r="N3" s="392"/>
      <c r="O3" s="392"/>
      <c r="P3" s="392"/>
      <c r="Q3" s="392"/>
      <c r="R3" s="399"/>
      <c r="S3" s="399"/>
      <c r="T3" s="399"/>
      <c r="U3" s="399"/>
      <c r="V3" s="400"/>
      <c r="W3" s="374" t="s">
        <v>69</v>
      </c>
      <c r="X3" s="375"/>
      <c r="Y3" s="375"/>
      <c r="Z3" s="375"/>
      <c r="AA3" s="375"/>
      <c r="AB3" s="391"/>
      <c r="AC3" s="399" t="s">
        <v>70</v>
      </c>
      <c r="AD3" s="375"/>
      <c r="AE3" s="375"/>
      <c r="AF3" s="375"/>
      <c r="AG3" s="375"/>
      <c r="AH3" s="375"/>
      <c r="AI3" s="375"/>
      <c r="AJ3" s="375"/>
      <c r="AK3" s="375"/>
      <c r="AL3" s="376"/>
      <c r="AM3" s="374" t="s">
        <v>71</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72</v>
      </c>
      <c r="BO3" s="375"/>
      <c r="BP3" s="375"/>
      <c r="BQ3" s="375"/>
      <c r="BR3" s="375"/>
      <c r="BS3" s="375"/>
      <c r="BT3" s="375"/>
      <c r="BU3" s="376"/>
      <c r="BV3" s="374" t="s">
        <v>73</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74</v>
      </c>
      <c r="CU3" s="375"/>
      <c r="CV3" s="375"/>
      <c r="CW3" s="375"/>
      <c r="CX3" s="375"/>
      <c r="CY3" s="375"/>
      <c r="CZ3" s="375"/>
      <c r="DA3" s="376"/>
      <c r="DB3" s="374" t="s">
        <v>75</v>
      </c>
      <c r="DC3" s="375"/>
      <c r="DD3" s="375"/>
      <c r="DE3" s="375"/>
      <c r="DF3" s="375"/>
      <c r="DG3" s="375"/>
      <c r="DH3" s="375"/>
      <c r="DI3" s="376"/>
      <c r="DJ3" s="139"/>
      <c r="DK3" s="139"/>
      <c r="DL3" s="139"/>
      <c r="DM3" s="139"/>
      <c r="DN3" s="139"/>
      <c r="DO3" s="139"/>
    </row>
    <row r="4" spans="1:119" ht="18.75" customHeight="1">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76</v>
      </c>
      <c r="AZ4" s="378"/>
      <c r="BA4" s="378"/>
      <c r="BB4" s="378"/>
      <c r="BC4" s="378"/>
      <c r="BD4" s="378"/>
      <c r="BE4" s="378"/>
      <c r="BF4" s="378"/>
      <c r="BG4" s="378"/>
      <c r="BH4" s="378"/>
      <c r="BI4" s="378"/>
      <c r="BJ4" s="378"/>
      <c r="BK4" s="378"/>
      <c r="BL4" s="378"/>
      <c r="BM4" s="379"/>
      <c r="BN4" s="380">
        <v>63172051</v>
      </c>
      <c r="BO4" s="381"/>
      <c r="BP4" s="381"/>
      <c r="BQ4" s="381"/>
      <c r="BR4" s="381"/>
      <c r="BS4" s="381"/>
      <c r="BT4" s="381"/>
      <c r="BU4" s="382"/>
      <c r="BV4" s="380">
        <v>62731472</v>
      </c>
      <c r="BW4" s="381"/>
      <c r="BX4" s="381"/>
      <c r="BY4" s="381"/>
      <c r="BZ4" s="381"/>
      <c r="CA4" s="381"/>
      <c r="CB4" s="381"/>
      <c r="CC4" s="382"/>
      <c r="CD4" s="383" t="s">
        <v>77</v>
      </c>
      <c r="CE4" s="384"/>
      <c r="CF4" s="384"/>
      <c r="CG4" s="384"/>
      <c r="CH4" s="384"/>
      <c r="CI4" s="384"/>
      <c r="CJ4" s="384"/>
      <c r="CK4" s="384"/>
      <c r="CL4" s="384"/>
      <c r="CM4" s="384"/>
      <c r="CN4" s="384"/>
      <c r="CO4" s="384"/>
      <c r="CP4" s="384"/>
      <c r="CQ4" s="384"/>
      <c r="CR4" s="384"/>
      <c r="CS4" s="385"/>
      <c r="CT4" s="386">
        <v>4.8</v>
      </c>
      <c r="CU4" s="387"/>
      <c r="CV4" s="387"/>
      <c r="CW4" s="387"/>
      <c r="CX4" s="387"/>
      <c r="CY4" s="387"/>
      <c r="CZ4" s="387"/>
      <c r="DA4" s="388"/>
      <c r="DB4" s="386">
        <v>3.4</v>
      </c>
      <c r="DC4" s="387"/>
      <c r="DD4" s="387"/>
      <c r="DE4" s="387"/>
      <c r="DF4" s="387"/>
      <c r="DG4" s="387"/>
      <c r="DH4" s="387"/>
      <c r="DI4" s="388"/>
      <c r="DJ4" s="139"/>
      <c r="DK4" s="139"/>
      <c r="DL4" s="139"/>
      <c r="DM4" s="139"/>
      <c r="DN4" s="139"/>
      <c r="DO4" s="139"/>
    </row>
    <row r="5" spans="1:119" ht="18.75" customHeight="1">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78</v>
      </c>
      <c r="AN5" s="447"/>
      <c r="AO5" s="447"/>
      <c r="AP5" s="447"/>
      <c r="AQ5" s="447"/>
      <c r="AR5" s="447"/>
      <c r="AS5" s="447"/>
      <c r="AT5" s="448"/>
      <c r="AU5" s="449" t="s">
        <v>79</v>
      </c>
      <c r="AV5" s="450"/>
      <c r="AW5" s="450"/>
      <c r="AX5" s="450"/>
      <c r="AY5" s="451" t="s">
        <v>80</v>
      </c>
      <c r="AZ5" s="452"/>
      <c r="BA5" s="452"/>
      <c r="BB5" s="452"/>
      <c r="BC5" s="452"/>
      <c r="BD5" s="452"/>
      <c r="BE5" s="452"/>
      <c r="BF5" s="452"/>
      <c r="BG5" s="452"/>
      <c r="BH5" s="452"/>
      <c r="BI5" s="452"/>
      <c r="BJ5" s="452"/>
      <c r="BK5" s="452"/>
      <c r="BL5" s="452"/>
      <c r="BM5" s="453"/>
      <c r="BN5" s="417">
        <v>61529066</v>
      </c>
      <c r="BO5" s="418"/>
      <c r="BP5" s="418"/>
      <c r="BQ5" s="418"/>
      <c r="BR5" s="418"/>
      <c r="BS5" s="418"/>
      <c r="BT5" s="418"/>
      <c r="BU5" s="419"/>
      <c r="BV5" s="417">
        <v>61549471</v>
      </c>
      <c r="BW5" s="418"/>
      <c r="BX5" s="418"/>
      <c r="BY5" s="418"/>
      <c r="BZ5" s="418"/>
      <c r="CA5" s="418"/>
      <c r="CB5" s="418"/>
      <c r="CC5" s="419"/>
      <c r="CD5" s="420" t="s">
        <v>81</v>
      </c>
      <c r="CE5" s="421"/>
      <c r="CF5" s="421"/>
      <c r="CG5" s="421"/>
      <c r="CH5" s="421"/>
      <c r="CI5" s="421"/>
      <c r="CJ5" s="421"/>
      <c r="CK5" s="421"/>
      <c r="CL5" s="421"/>
      <c r="CM5" s="421"/>
      <c r="CN5" s="421"/>
      <c r="CO5" s="421"/>
      <c r="CP5" s="421"/>
      <c r="CQ5" s="421"/>
      <c r="CR5" s="421"/>
      <c r="CS5" s="422"/>
      <c r="CT5" s="414">
        <v>94.9</v>
      </c>
      <c r="CU5" s="415"/>
      <c r="CV5" s="415"/>
      <c r="CW5" s="415"/>
      <c r="CX5" s="415"/>
      <c r="CY5" s="415"/>
      <c r="CZ5" s="415"/>
      <c r="DA5" s="416"/>
      <c r="DB5" s="414">
        <v>91.8</v>
      </c>
      <c r="DC5" s="415"/>
      <c r="DD5" s="415"/>
      <c r="DE5" s="415"/>
      <c r="DF5" s="415"/>
      <c r="DG5" s="415"/>
      <c r="DH5" s="415"/>
      <c r="DI5" s="416"/>
      <c r="DJ5" s="139"/>
      <c r="DK5" s="139"/>
      <c r="DL5" s="139"/>
      <c r="DM5" s="139"/>
      <c r="DN5" s="139"/>
      <c r="DO5" s="139"/>
    </row>
    <row r="6" spans="1:119" ht="18.75" customHeight="1">
      <c r="A6" s="140"/>
      <c r="B6" s="423" t="s">
        <v>82</v>
      </c>
      <c r="C6" s="424"/>
      <c r="D6" s="424"/>
      <c r="E6" s="425"/>
      <c r="F6" s="425"/>
      <c r="G6" s="425"/>
      <c r="H6" s="425"/>
      <c r="I6" s="425"/>
      <c r="J6" s="425"/>
      <c r="K6" s="425"/>
      <c r="L6" s="425" t="s">
        <v>83</v>
      </c>
      <c r="M6" s="425"/>
      <c r="N6" s="425"/>
      <c r="O6" s="425"/>
      <c r="P6" s="425"/>
      <c r="Q6" s="425"/>
      <c r="R6" s="429"/>
      <c r="S6" s="429"/>
      <c r="T6" s="429"/>
      <c r="U6" s="429"/>
      <c r="V6" s="430"/>
      <c r="W6" s="433" t="s">
        <v>84</v>
      </c>
      <c r="X6" s="434"/>
      <c r="Y6" s="434"/>
      <c r="Z6" s="434"/>
      <c r="AA6" s="434"/>
      <c r="AB6" s="424"/>
      <c r="AC6" s="437" t="s">
        <v>85</v>
      </c>
      <c r="AD6" s="438"/>
      <c r="AE6" s="438"/>
      <c r="AF6" s="438"/>
      <c r="AG6" s="438"/>
      <c r="AH6" s="438"/>
      <c r="AI6" s="438"/>
      <c r="AJ6" s="438"/>
      <c r="AK6" s="438"/>
      <c r="AL6" s="439"/>
      <c r="AM6" s="446" t="s">
        <v>86</v>
      </c>
      <c r="AN6" s="447"/>
      <c r="AO6" s="447"/>
      <c r="AP6" s="447"/>
      <c r="AQ6" s="447"/>
      <c r="AR6" s="447"/>
      <c r="AS6" s="447"/>
      <c r="AT6" s="448"/>
      <c r="AU6" s="449" t="s">
        <v>79</v>
      </c>
      <c r="AV6" s="450"/>
      <c r="AW6" s="450"/>
      <c r="AX6" s="450"/>
      <c r="AY6" s="451" t="s">
        <v>87</v>
      </c>
      <c r="AZ6" s="452"/>
      <c r="BA6" s="452"/>
      <c r="BB6" s="452"/>
      <c r="BC6" s="452"/>
      <c r="BD6" s="452"/>
      <c r="BE6" s="452"/>
      <c r="BF6" s="452"/>
      <c r="BG6" s="452"/>
      <c r="BH6" s="452"/>
      <c r="BI6" s="452"/>
      <c r="BJ6" s="452"/>
      <c r="BK6" s="452"/>
      <c r="BL6" s="452"/>
      <c r="BM6" s="453"/>
      <c r="BN6" s="417">
        <v>1642985</v>
      </c>
      <c r="BO6" s="418"/>
      <c r="BP6" s="418"/>
      <c r="BQ6" s="418"/>
      <c r="BR6" s="418"/>
      <c r="BS6" s="418"/>
      <c r="BT6" s="418"/>
      <c r="BU6" s="419"/>
      <c r="BV6" s="417">
        <v>1182001</v>
      </c>
      <c r="BW6" s="418"/>
      <c r="BX6" s="418"/>
      <c r="BY6" s="418"/>
      <c r="BZ6" s="418"/>
      <c r="CA6" s="418"/>
      <c r="CB6" s="418"/>
      <c r="CC6" s="419"/>
      <c r="CD6" s="420" t="s">
        <v>88</v>
      </c>
      <c r="CE6" s="421"/>
      <c r="CF6" s="421"/>
      <c r="CG6" s="421"/>
      <c r="CH6" s="421"/>
      <c r="CI6" s="421"/>
      <c r="CJ6" s="421"/>
      <c r="CK6" s="421"/>
      <c r="CL6" s="421"/>
      <c r="CM6" s="421"/>
      <c r="CN6" s="421"/>
      <c r="CO6" s="421"/>
      <c r="CP6" s="421"/>
      <c r="CQ6" s="421"/>
      <c r="CR6" s="421"/>
      <c r="CS6" s="422"/>
      <c r="CT6" s="454">
        <v>96.8</v>
      </c>
      <c r="CU6" s="455"/>
      <c r="CV6" s="455"/>
      <c r="CW6" s="455"/>
      <c r="CX6" s="455"/>
      <c r="CY6" s="455"/>
      <c r="CZ6" s="455"/>
      <c r="DA6" s="456"/>
      <c r="DB6" s="454">
        <v>94.2</v>
      </c>
      <c r="DC6" s="455"/>
      <c r="DD6" s="455"/>
      <c r="DE6" s="455"/>
      <c r="DF6" s="455"/>
      <c r="DG6" s="455"/>
      <c r="DH6" s="455"/>
      <c r="DI6" s="456"/>
      <c r="DJ6" s="139"/>
      <c r="DK6" s="139"/>
      <c r="DL6" s="139"/>
      <c r="DM6" s="139"/>
      <c r="DN6" s="139"/>
      <c r="DO6" s="139"/>
    </row>
    <row r="7" spans="1:119" ht="18.75" customHeight="1">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89</v>
      </c>
      <c r="AN7" s="447"/>
      <c r="AO7" s="447"/>
      <c r="AP7" s="447"/>
      <c r="AQ7" s="447"/>
      <c r="AR7" s="447"/>
      <c r="AS7" s="447"/>
      <c r="AT7" s="448"/>
      <c r="AU7" s="449" t="s">
        <v>90</v>
      </c>
      <c r="AV7" s="450"/>
      <c r="AW7" s="450"/>
      <c r="AX7" s="450"/>
      <c r="AY7" s="451" t="s">
        <v>91</v>
      </c>
      <c r="AZ7" s="452"/>
      <c r="BA7" s="452"/>
      <c r="BB7" s="452"/>
      <c r="BC7" s="452"/>
      <c r="BD7" s="452"/>
      <c r="BE7" s="452"/>
      <c r="BF7" s="452"/>
      <c r="BG7" s="452"/>
      <c r="BH7" s="452"/>
      <c r="BI7" s="452"/>
      <c r="BJ7" s="452"/>
      <c r="BK7" s="452"/>
      <c r="BL7" s="452"/>
      <c r="BM7" s="453"/>
      <c r="BN7" s="417">
        <v>677</v>
      </c>
      <c r="BO7" s="418"/>
      <c r="BP7" s="418"/>
      <c r="BQ7" s="418"/>
      <c r="BR7" s="418"/>
      <c r="BS7" s="418"/>
      <c r="BT7" s="418"/>
      <c r="BU7" s="419"/>
      <c r="BV7" s="417">
        <v>8603</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34508583</v>
      </c>
      <c r="CU7" s="418"/>
      <c r="CV7" s="418"/>
      <c r="CW7" s="418"/>
      <c r="CX7" s="418"/>
      <c r="CY7" s="418"/>
      <c r="CZ7" s="418"/>
      <c r="DA7" s="419"/>
      <c r="DB7" s="417">
        <v>34333762</v>
      </c>
      <c r="DC7" s="418"/>
      <c r="DD7" s="418"/>
      <c r="DE7" s="418"/>
      <c r="DF7" s="418"/>
      <c r="DG7" s="418"/>
      <c r="DH7" s="418"/>
      <c r="DI7" s="419"/>
      <c r="DJ7" s="139"/>
      <c r="DK7" s="139"/>
      <c r="DL7" s="139"/>
      <c r="DM7" s="139"/>
      <c r="DN7" s="139"/>
      <c r="DO7" s="139"/>
    </row>
    <row r="8" spans="1:119" ht="18.75" customHeight="1" thickBot="1">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1642308</v>
      </c>
      <c r="BO8" s="418"/>
      <c r="BP8" s="418"/>
      <c r="BQ8" s="418"/>
      <c r="BR8" s="418"/>
      <c r="BS8" s="418"/>
      <c r="BT8" s="418"/>
      <c r="BU8" s="419"/>
      <c r="BV8" s="417">
        <v>1173398</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0.98</v>
      </c>
      <c r="CU8" s="458"/>
      <c r="CV8" s="458"/>
      <c r="CW8" s="458"/>
      <c r="CX8" s="458"/>
      <c r="CY8" s="458"/>
      <c r="CZ8" s="458"/>
      <c r="DA8" s="459"/>
      <c r="DB8" s="457">
        <v>0.97</v>
      </c>
      <c r="DC8" s="458"/>
      <c r="DD8" s="458"/>
      <c r="DE8" s="458"/>
      <c r="DF8" s="458"/>
      <c r="DG8" s="458"/>
      <c r="DH8" s="458"/>
      <c r="DI8" s="459"/>
      <c r="DJ8" s="139"/>
      <c r="DK8" s="139"/>
      <c r="DL8" s="139"/>
      <c r="DM8" s="139"/>
      <c r="DN8" s="139"/>
      <c r="DO8" s="139"/>
    </row>
    <row r="9" spans="1:119" ht="18.75" customHeight="1" thickBot="1">
      <c r="A9" s="140"/>
      <c r="B9" s="411" t="s">
        <v>97</v>
      </c>
      <c r="C9" s="412"/>
      <c r="D9" s="412"/>
      <c r="E9" s="412"/>
      <c r="F9" s="412"/>
      <c r="G9" s="412"/>
      <c r="H9" s="412"/>
      <c r="I9" s="412"/>
      <c r="J9" s="412"/>
      <c r="K9" s="460"/>
      <c r="L9" s="461" t="s">
        <v>98</v>
      </c>
      <c r="M9" s="462"/>
      <c r="N9" s="462"/>
      <c r="O9" s="462"/>
      <c r="P9" s="462"/>
      <c r="Q9" s="463"/>
      <c r="R9" s="464">
        <v>190005</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79</v>
      </c>
      <c r="AV9" s="450"/>
      <c r="AW9" s="450"/>
      <c r="AX9" s="450"/>
      <c r="AY9" s="451" t="s">
        <v>101</v>
      </c>
      <c r="AZ9" s="452"/>
      <c r="BA9" s="452"/>
      <c r="BB9" s="452"/>
      <c r="BC9" s="452"/>
      <c r="BD9" s="452"/>
      <c r="BE9" s="452"/>
      <c r="BF9" s="452"/>
      <c r="BG9" s="452"/>
      <c r="BH9" s="452"/>
      <c r="BI9" s="452"/>
      <c r="BJ9" s="452"/>
      <c r="BK9" s="452"/>
      <c r="BL9" s="452"/>
      <c r="BM9" s="453"/>
      <c r="BN9" s="417">
        <v>468910</v>
      </c>
      <c r="BO9" s="418"/>
      <c r="BP9" s="418"/>
      <c r="BQ9" s="418"/>
      <c r="BR9" s="418"/>
      <c r="BS9" s="418"/>
      <c r="BT9" s="418"/>
      <c r="BU9" s="419"/>
      <c r="BV9" s="417">
        <v>-72872</v>
      </c>
      <c r="BW9" s="418"/>
      <c r="BX9" s="418"/>
      <c r="BY9" s="418"/>
      <c r="BZ9" s="418"/>
      <c r="CA9" s="418"/>
      <c r="CB9" s="418"/>
      <c r="CC9" s="419"/>
      <c r="CD9" s="420" t="s">
        <v>102</v>
      </c>
      <c r="CE9" s="421"/>
      <c r="CF9" s="421"/>
      <c r="CG9" s="421"/>
      <c r="CH9" s="421"/>
      <c r="CI9" s="421"/>
      <c r="CJ9" s="421"/>
      <c r="CK9" s="421"/>
      <c r="CL9" s="421"/>
      <c r="CM9" s="421"/>
      <c r="CN9" s="421"/>
      <c r="CO9" s="421"/>
      <c r="CP9" s="421"/>
      <c r="CQ9" s="421"/>
      <c r="CR9" s="421"/>
      <c r="CS9" s="422"/>
      <c r="CT9" s="414">
        <v>8.4</v>
      </c>
      <c r="CU9" s="415"/>
      <c r="CV9" s="415"/>
      <c r="CW9" s="415"/>
      <c r="CX9" s="415"/>
      <c r="CY9" s="415"/>
      <c r="CZ9" s="415"/>
      <c r="DA9" s="416"/>
      <c r="DB9" s="414">
        <v>8.4</v>
      </c>
      <c r="DC9" s="415"/>
      <c r="DD9" s="415"/>
      <c r="DE9" s="415"/>
      <c r="DF9" s="415"/>
      <c r="DG9" s="415"/>
      <c r="DH9" s="415"/>
      <c r="DI9" s="416"/>
      <c r="DJ9" s="139"/>
      <c r="DK9" s="139"/>
      <c r="DL9" s="139"/>
      <c r="DM9" s="139"/>
      <c r="DN9" s="139"/>
      <c r="DO9" s="139"/>
    </row>
    <row r="10" spans="1:119" ht="18.75" customHeight="1" thickBot="1">
      <c r="A10" s="140"/>
      <c r="B10" s="411"/>
      <c r="C10" s="412"/>
      <c r="D10" s="412"/>
      <c r="E10" s="412"/>
      <c r="F10" s="412"/>
      <c r="G10" s="412"/>
      <c r="H10" s="412"/>
      <c r="I10" s="412"/>
      <c r="J10" s="412"/>
      <c r="K10" s="460"/>
      <c r="L10" s="467" t="s">
        <v>103</v>
      </c>
      <c r="M10" s="447"/>
      <c r="N10" s="447"/>
      <c r="O10" s="447"/>
      <c r="P10" s="447"/>
      <c r="Q10" s="448"/>
      <c r="R10" s="468">
        <v>187035</v>
      </c>
      <c r="S10" s="469"/>
      <c r="T10" s="469"/>
      <c r="U10" s="469"/>
      <c r="V10" s="470"/>
      <c r="W10" s="405"/>
      <c r="X10" s="406"/>
      <c r="Y10" s="406"/>
      <c r="Z10" s="406"/>
      <c r="AA10" s="406"/>
      <c r="AB10" s="406"/>
      <c r="AC10" s="406"/>
      <c r="AD10" s="406"/>
      <c r="AE10" s="406"/>
      <c r="AF10" s="406"/>
      <c r="AG10" s="406"/>
      <c r="AH10" s="406"/>
      <c r="AI10" s="406"/>
      <c r="AJ10" s="406"/>
      <c r="AK10" s="406"/>
      <c r="AL10" s="409"/>
      <c r="AM10" s="446" t="s">
        <v>104</v>
      </c>
      <c r="AN10" s="447"/>
      <c r="AO10" s="447"/>
      <c r="AP10" s="447"/>
      <c r="AQ10" s="447"/>
      <c r="AR10" s="447"/>
      <c r="AS10" s="447"/>
      <c r="AT10" s="448"/>
      <c r="AU10" s="449" t="s">
        <v>105</v>
      </c>
      <c r="AV10" s="450"/>
      <c r="AW10" s="450"/>
      <c r="AX10" s="450"/>
      <c r="AY10" s="451" t="s">
        <v>106</v>
      </c>
      <c r="AZ10" s="452"/>
      <c r="BA10" s="452"/>
      <c r="BB10" s="452"/>
      <c r="BC10" s="452"/>
      <c r="BD10" s="452"/>
      <c r="BE10" s="452"/>
      <c r="BF10" s="452"/>
      <c r="BG10" s="452"/>
      <c r="BH10" s="452"/>
      <c r="BI10" s="452"/>
      <c r="BJ10" s="452"/>
      <c r="BK10" s="452"/>
      <c r="BL10" s="452"/>
      <c r="BM10" s="453"/>
      <c r="BN10" s="417">
        <v>587085</v>
      </c>
      <c r="BO10" s="418"/>
      <c r="BP10" s="418"/>
      <c r="BQ10" s="418"/>
      <c r="BR10" s="418"/>
      <c r="BS10" s="418"/>
      <c r="BT10" s="418"/>
      <c r="BU10" s="419"/>
      <c r="BV10" s="417">
        <v>624364</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79</v>
      </c>
      <c r="AV11" s="450"/>
      <c r="AW11" s="450"/>
      <c r="AX11" s="450"/>
      <c r="AY11" s="451" t="s">
        <v>111</v>
      </c>
      <c r="AZ11" s="452"/>
      <c r="BA11" s="452"/>
      <c r="BB11" s="452"/>
      <c r="BC11" s="452"/>
      <c r="BD11" s="452"/>
      <c r="BE11" s="452"/>
      <c r="BF11" s="452"/>
      <c r="BG11" s="452"/>
      <c r="BH11" s="452"/>
      <c r="BI11" s="452"/>
      <c r="BJ11" s="452"/>
      <c r="BK11" s="452"/>
      <c r="BL11" s="452"/>
      <c r="BM11" s="453"/>
      <c r="BN11" s="417" t="s">
        <v>112</v>
      </c>
      <c r="BO11" s="418"/>
      <c r="BP11" s="418"/>
      <c r="BQ11" s="418"/>
      <c r="BR11" s="418"/>
      <c r="BS11" s="418"/>
      <c r="BT11" s="418"/>
      <c r="BU11" s="419"/>
      <c r="BV11" s="417" t="s">
        <v>112</v>
      </c>
      <c r="BW11" s="418"/>
      <c r="BX11" s="418"/>
      <c r="BY11" s="418"/>
      <c r="BZ11" s="418"/>
      <c r="CA11" s="418"/>
      <c r="CB11" s="418"/>
      <c r="CC11" s="419"/>
      <c r="CD11" s="420" t="s">
        <v>113</v>
      </c>
      <c r="CE11" s="421"/>
      <c r="CF11" s="421"/>
      <c r="CG11" s="421"/>
      <c r="CH11" s="421"/>
      <c r="CI11" s="421"/>
      <c r="CJ11" s="421"/>
      <c r="CK11" s="421"/>
      <c r="CL11" s="421"/>
      <c r="CM11" s="421"/>
      <c r="CN11" s="421"/>
      <c r="CO11" s="421"/>
      <c r="CP11" s="421"/>
      <c r="CQ11" s="421"/>
      <c r="CR11" s="421"/>
      <c r="CS11" s="422"/>
      <c r="CT11" s="457" t="s">
        <v>112</v>
      </c>
      <c r="CU11" s="458"/>
      <c r="CV11" s="458"/>
      <c r="CW11" s="458"/>
      <c r="CX11" s="458"/>
      <c r="CY11" s="458"/>
      <c r="CZ11" s="458"/>
      <c r="DA11" s="459"/>
      <c r="DB11" s="457" t="s">
        <v>112</v>
      </c>
      <c r="DC11" s="458"/>
      <c r="DD11" s="458"/>
      <c r="DE11" s="458"/>
      <c r="DF11" s="458"/>
      <c r="DG11" s="458"/>
      <c r="DH11" s="458"/>
      <c r="DI11" s="459"/>
      <c r="DJ11" s="139"/>
      <c r="DK11" s="139"/>
      <c r="DL11" s="139"/>
      <c r="DM11" s="139"/>
      <c r="DN11" s="139"/>
      <c r="DO11" s="139"/>
    </row>
    <row r="12" spans="1:119" ht="18.75" customHeight="1">
      <c r="A12" s="140"/>
      <c r="B12" s="477" t="s">
        <v>114</v>
      </c>
      <c r="C12" s="478"/>
      <c r="D12" s="478"/>
      <c r="E12" s="478"/>
      <c r="F12" s="478"/>
      <c r="G12" s="478"/>
      <c r="H12" s="478"/>
      <c r="I12" s="478"/>
      <c r="J12" s="478"/>
      <c r="K12" s="479"/>
      <c r="L12" s="486" t="s">
        <v>115</v>
      </c>
      <c r="M12" s="487"/>
      <c r="N12" s="487"/>
      <c r="O12" s="487"/>
      <c r="P12" s="487"/>
      <c r="Q12" s="488"/>
      <c r="R12" s="489">
        <v>189885</v>
      </c>
      <c r="S12" s="490"/>
      <c r="T12" s="490"/>
      <c r="U12" s="490"/>
      <c r="V12" s="491"/>
      <c r="W12" s="492" t="s">
        <v>1</v>
      </c>
      <c r="X12" s="450"/>
      <c r="Y12" s="450"/>
      <c r="Z12" s="450"/>
      <c r="AA12" s="450"/>
      <c r="AB12" s="493"/>
      <c r="AC12" s="449" t="s">
        <v>116</v>
      </c>
      <c r="AD12" s="450"/>
      <c r="AE12" s="450"/>
      <c r="AF12" s="450"/>
      <c r="AG12" s="493"/>
      <c r="AH12" s="449" t="s">
        <v>117</v>
      </c>
      <c r="AI12" s="450"/>
      <c r="AJ12" s="450"/>
      <c r="AK12" s="450"/>
      <c r="AL12" s="494"/>
      <c r="AM12" s="446" t="s">
        <v>118</v>
      </c>
      <c r="AN12" s="447"/>
      <c r="AO12" s="447"/>
      <c r="AP12" s="447"/>
      <c r="AQ12" s="447"/>
      <c r="AR12" s="447"/>
      <c r="AS12" s="447"/>
      <c r="AT12" s="448"/>
      <c r="AU12" s="449" t="s">
        <v>119</v>
      </c>
      <c r="AV12" s="450"/>
      <c r="AW12" s="450"/>
      <c r="AX12" s="450"/>
      <c r="AY12" s="451" t="s">
        <v>120</v>
      </c>
      <c r="AZ12" s="452"/>
      <c r="BA12" s="452"/>
      <c r="BB12" s="452"/>
      <c r="BC12" s="452"/>
      <c r="BD12" s="452"/>
      <c r="BE12" s="452"/>
      <c r="BF12" s="452"/>
      <c r="BG12" s="452"/>
      <c r="BH12" s="452"/>
      <c r="BI12" s="452"/>
      <c r="BJ12" s="452"/>
      <c r="BK12" s="452"/>
      <c r="BL12" s="452"/>
      <c r="BM12" s="453"/>
      <c r="BN12" s="417">
        <v>1880000</v>
      </c>
      <c r="BO12" s="418"/>
      <c r="BP12" s="418"/>
      <c r="BQ12" s="418"/>
      <c r="BR12" s="418"/>
      <c r="BS12" s="418"/>
      <c r="BT12" s="418"/>
      <c r="BU12" s="419"/>
      <c r="BV12" s="417">
        <v>540000</v>
      </c>
      <c r="BW12" s="418"/>
      <c r="BX12" s="418"/>
      <c r="BY12" s="418"/>
      <c r="BZ12" s="418"/>
      <c r="CA12" s="418"/>
      <c r="CB12" s="418"/>
      <c r="CC12" s="419"/>
      <c r="CD12" s="420" t="s">
        <v>121</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c r="A13" s="140"/>
      <c r="B13" s="480"/>
      <c r="C13" s="481"/>
      <c r="D13" s="481"/>
      <c r="E13" s="481"/>
      <c r="F13" s="481"/>
      <c r="G13" s="481"/>
      <c r="H13" s="481"/>
      <c r="I13" s="481"/>
      <c r="J13" s="481"/>
      <c r="K13" s="482"/>
      <c r="L13" s="150"/>
      <c r="M13" s="505" t="s">
        <v>123</v>
      </c>
      <c r="N13" s="506"/>
      <c r="O13" s="506"/>
      <c r="P13" s="506"/>
      <c r="Q13" s="507"/>
      <c r="R13" s="498">
        <v>185324</v>
      </c>
      <c r="S13" s="499"/>
      <c r="T13" s="499"/>
      <c r="U13" s="499"/>
      <c r="V13" s="500"/>
      <c r="W13" s="433" t="s">
        <v>124</v>
      </c>
      <c r="X13" s="434"/>
      <c r="Y13" s="434"/>
      <c r="Z13" s="434"/>
      <c r="AA13" s="434"/>
      <c r="AB13" s="424"/>
      <c r="AC13" s="468">
        <v>645</v>
      </c>
      <c r="AD13" s="469"/>
      <c r="AE13" s="469"/>
      <c r="AF13" s="469"/>
      <c r="AG13" s="508"/>
      <c r="AH13" s="468">
        <v>650</v>
      </c>
      <c r="AI13" s="469"/>
      <c r="AJ13" s="469"/>
      <c r="AK13" s="469"/>
      <c r="AL13" s="470"/>
      <c r="AM13" s="446" t="s">
        <v>125</v>
      </c>
      <c r="AN13" s="447"/>
      <c r="AO13" s="447"/>
      <c r="AP13" s="447"/>
      <c r="AQ13" s="447"/>
      <c r="AR13" s="447"/>
      <c r="AS13" s="447"/>
      <c r="AT13" s="448"/>
      <c r="AU13" s="449" t="s">
        <v>126</v>
      </c>
      <c r="AV13" s="450"/>
      <c r="AW13" s="450"/>
      <c r="AX13" s="450"/>
      <c r="AY13" s="451" t="s">
        <v>127</v>
      </c>
      <c r="AZ13" s="452"/>
      <c r="BA13" s="452"/>
      <c r="BB13" s="452"/>
      <c r="BC13" s="452"/>
      <c r="BD13" s="452"/>
      <c r="BE13" s="452"/>
      <c r="BF13" s="452"/>
      <c r="BG13" s="452"/>
      <c r="BH13" s="452"/>
      <c r="BI13" s="452"/>
      <c r="BJ13" s="452"/>
      <c r="BK13" s="452"/>
      <c r="BL13" s="452"/>
      <c r="BM13" s="453"/>
      <c r="BN13" s="417">
        <v>-824005</v>
      </c>
      <c r="BO13" s="418"/>
      <c r="BP13" s="418"/>
      <c r="BQ13" s="418"/>
      <c r="BR13" s="418"/>
      <c r="BS13" s="418"/>
      <c r="BT13" s="418"/>
      <c r="BU13" s="419"/>
      <c r="BV13" s="417">
        <v>11492</v>
      </c>
      <c r="BW13" s="418"/>
      <c r="BX13" s="418"/>
      <c r="BY13" s="418"/>
      <c r="BZ13" s="418"/>
      <c r="CA13" s="418"/>
      <c r="CB13" s="418"/>
      <c r="CC13" s="419"/>
      <c r="CD13" s="420" t="s">
        <v>128</v>
      </c>
      <c r="CE13" s="421"/>
      <c r="CF13" s="421"/>
      <c r="CG13" s="421"/>
      <c r="CH13" s="421"/>
      <c r="CI13" s="421"/>
      <c r="CJ13" s="421"/>
      <c r="CK13" s="421"/>
      <c r="CL13" s="421"/>
      <c r="CM13" s="421"/>
      <c r="CN13" s="421"/>
      <c r="CO13" s="421"/>
      <c r="CP13" s="421"/>
      <c r="CQ13" s="421"/>
      <c r="CR13" s="421"/>
      <c r="CS13" s="422"/>
      <c r="CT13" s="414">
        <v>0.6</v>
      </c>
      <c r="CU13" s="415"/>
      <c r="CV13" s="415"/>
      <c r="CW13" s="415"/>
      <c r="CX13" s="415"/>
      <c r="CY13" s="415"/>
      <c r="CZ13" s="415"/>
      <c r="DA13" s="416"/>
      <c r="DB13" s="414">
        <v>1.1000000000000001</v>
      </c>
      <c r="DC13" s="415"/>
      <c r="DD13" s="415"/>
      <c r="DE13" s="415"/>
      <c r="DF13" s="415"/>
      <c r="DG13" s="415"/>
      <c r="DH13" s="415"/>
      <c r="DI13" s="416"/>
      <c r="DJ13" s="139"/>
      <c r="DK13" s="139"/>
      <c r="DL13" s="139"/>
      <c r="DM13" s="139"/>
      <c r="DN13" s="139"/>
      <c r="DO13" s="139"/>
    </row>
    <row r="14" spans="1:119" ht="18.75" customHeight="1" thickBot="1">
      <c r="A14" s="140"/>
      <c r="B14" s="480"/>
      <c r="C14" s="481"/>
      <c r="D14" s="481"/>
      <c r="E14" s="481"/>
      <c r="F14" s="481"/>
      <c r="G14" s="481"/>
      <c r="H14" s="481"/>
      <c r="I14" s="481"/>
      <c r="J14" s="481"/>
      <c r="K14" s="482"/>
      <c r="L14" s="495" t="s">
        <v>129</v>
      </c>
      <c r="M14" s="496"/>
      <c r="N14" s="496"/>
      <c r="O14" s="496"/>
      <c r="P14" s="496"/>
      <c r="Q14" s="497"/>
      <c r="R14" s="498">
        <v>188609</v>
      </c>
      <c r="S14" s="499"/>
      <c r="T14" s="499"/>
      <c r="U14" s="499"/>
      <c r="V14" s="500"/>
      <c r="W14" s="407"/>
      <c r="X14" s="408"/>
      <c r="Y14" s="408"/>
      <c r="Z14" s="408"/>
      <c r="AA14" s="408"/>
      <c r="AB14" s="397"/>
      <c r="AC14" s="501">
        <v>0.8</v>
      </c>
      <c r="AD14" s="502"/>
      <c r="AE14" s="502"/>
      <c r="AF14" s="502"/>
      <c r="AG14" s="503"/>
      <c r="AH14" s="501">
        <v>0.9</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130</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t="s">
        <v>122</v>
      </c>
      <c r="DC14" s="513"/>
      <c r="DD14" s="513"/>
      <c r="DE14" s="513"/>
      <c r="DF14" s="513"/>
      <c r="DG14" s="513"/>
      <c r="DH14" s="513"/>
      <c r="DI14" s="514"/>
      <c r="DJ14" s="139"/>
      <c r="DK14" s="139"/>
      <c r="DL14" s="139"/>
      <c r="DM14" s="139"/>
      <c r="DN14" s="139"/>
      <c r="DO14" s="139"/>
    </row>
    <row r="15" spans="1:119" ht="18.75" customHeight="1">
      <c r="A15" s="140"/>
      <c r="B15" s="480"/>
      <c r="C15" s="481"/>
      <c r="D15" s="481"/>
      <c r="E15" s="481"/>
      <c r="F15" s="481"/>
      <c r="G15" s="481"/>
      <c r="H15" s="481"/>
      <c r="I15" s="481"/>
      <c r="J15" s="481"/>
      <c r="K15" s="482"/>
      <c r="L15" s="150"/>
      <c r="M15" s="505" t="s">
        <v>123</v>
      </c>
      <c r="N15" s="506"/>
      <c r="O15" s="506"/>
      <c r="P15" s="506"/>
      <c r="Q15" s="507"/>
      <c r="R15" s="498">
        <v>184313</v>
      </c>
      <c r="S15" s="499"/>
      <c r="T15" s="499"/>
      <c r="U15" s="499"/>
      <c r="V15" s="500"/>
      <c r="W15" s="433" t="s">
        <v>131</v>
      </c>
      <c r="X15" s="434"/>
      <c r="Y15" s="434"/>
      <c r="Z15" s="434"/>
      <c r="AA15" s="434"/>
      <c r="AB15" s="424"/>
      <c r="AC15" s="468">
        <v>13913</v>
      </c>
      <c r="AD15" s="469"/>
      <c r="AE15" s="469"/>
      <c r="AF15" s="469"/>
      <c r="AG15" s="508"/>
      <c r="AH15" s="468">
        <v>14261</v>
      </c>
      <c r="AI15" s="469"/>
      <c r="AJ15" s="469"/>
      <c r="AK15" s="469"/>
      <c r="AL15" s="470"/>
      <c r="AM15" s="446"/>
      <c r="AN15" s="447"/>
      <c r="AO15" s="447"/>
      <c r="AP15" s="447"/>
      <c r="AQ15" s="447"/>
      <c r="AR15" s="447"/>
      <c r="AS15" s="447"/>
      <c r="AT15" s="448"/>
      <c r="AU15" s="449"/>
      <c r="AV15" s="450"/>
      <c r="AW15" s="450"/>
      <c r="AX15" s="450"/>
      <c r="AY15" s="377" t="s">
        <v>132</v>
      </c>
      <c r="AZ15" s="378"/>
      <c r="BA15" s="378"/>
      <c r="BB15" s="378"/>
      <c r="BC15" s="378"/>
      <c r="BD15" s="378"/>
      <c r="BE15" s="378"/>
      <c r="BF15" s="378"/>
      <c r="BG15" s="378"/>
      <c r="BH15" s="378"/>
      <c r="BI15" s="378"/>
      <c r="BJ15" s="378"/>
      <c r="BK15" s="378"/>
      <c r="BL15" s="378"/>
      <c r="BM15" s="379"/>
      <c r="BN15" s="380">
        <v>25921843</v>
      </c>
      <c r="BO15" s="381"/>
      <c r="BP15" s="381"/>
      <c r="BQ15" s="381"/>
      <c r="BR15" s="381"/>
      <c r="BS15" s="381"/>
      <c r="BT15" s="381"/>
      <c r="BU15" s="382"/>
      <c r="BV15" s="380">
        <v>25492476</v>
      </c>
      <c r="BW15" s="381"/>
      <c r="BX15" s="381"/>
      <c r="BY15" s="381"/>
      <c r="BZ15" s="381"/>
      <c r="CA15" s="381"/>
      <c r="CB15" s="381"/>
      <c r="CC15" s="382"/>
      <c r="CD15" s="515" t="s">
        <v>133</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480"/>
      <c r="C16" s="481"/>
      <c r="D16" s="481"/>
      <c r="E16" s="481"/>
      <c r="F16" s="481"/>
      <c r="G16" s="481"/>
      <c r="H16" s="481"/>
      <c r="I16" s="481"/>
      <c r="J16" s="481"/>
      <c r="K16" s="482"/>
      <c r="L16" s="495" t="s">
        <v>134</v>
      </c>
      <c r="M16" s="526"/>
      <c r="N16" s="526"/>
      <c r="O16" s="526"/>
      <c r="P16" s="526"/>
      <c r="Q16" s="527"/>
      <c r="R16" s="518" t="s">
        <v>135</v>
      </c>
      <c r="S16" s="519"/>
      <c r="T16" s="519"/>
      <c r="U16" s="519"/>
      <c r="V16" s="520"/>
      <c r="W16" s="407"/>
      <c r="X16" s="408"/>
      <c r="Y16" s="408"/>
      <c r="Z16" s="408"/>
      <c r="AA16" s="408"/>
      <c r="AB16" s="397"/>
      <c r="AC16" s="501">
        <v>18.2</v>
      </c>
      <c r="AD16" s="502"/>
      <c r="AE16" s="502"/>
      <c r="AF16" s="502"/>
      <c r="AG16" s="503"/>
      <c r="AH16" s="501">
        <v>19.600000000000001</v>
      </c>
      <c r="AI16" s="502"/>
      <c r="AJ16" s="502"/>
      <c r="AK16" s="502"/>
      <c r="AL16" s="504"/>
      <c r="AM16" s="446"/>
      <c r="AN16" s="447"/>
      <c r="AO16" s="447"/>
      <c r="AP16" s="447"/>
      <c r="AQ16" s="447"/>
      <c r="AR16" s="447"/>
      <c r="AS16" s="447"/>
      <c r="AT16" s="448"/>
      <c r="AU16" s="449"/>
      <c r="AV16" s="450"/>
      <c r="AW16" s="450"/>
      <c r="AX16" s="450"/>
      <c r="AY16" s="451" t="s">
        <v>136</v>
      </c>
      <c r="AZ16" s="452"/>
      <c r="BA16" s="452"/>
      <c r="BB16" s="452"/>
      <c r="BC16" s="452"/>
      <c r="BD16" s="452"/>
      <c r="BE16" s="452"/>
      <c r="BF16" s="452"/>
      <c r="BG16" s="452"/>
      <c r="BH16" s="452"/>
      <c r="BI16" s="452"/>
      <c r="BJ16" s="452"/>
      <c r="BK16" s="452"/>
      <c r="BL16" s="452"/>
      <c r="BM16" s="453"/>
      <c r="BN16" s="417">
        <v>26398603</v>
      </c>
      <c r="BO16" s="418"/>
      <c r="BP16" s="418"/>
      <c r="BQ16" s="418"/>
      <c r="BR16" s="418"/>
      <c r="BS16" s="418"/>
      <c r="BT16" s="418"/>
      <c r="BU16" s="419"/>
      <c r="BV16" s="417">
        <v>26111483</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c r="A17" s="140"/>
      <c r="B17" s="483"/>
      <c r="C17" s="484"/>
      <c r="D17" s="484"/>
      <c r="E17" s="484"/>
      <c r="F17" s="484"/>
      <c r="G17" s="484"/>
      <c r="H17" s="484"/>
      <c r="I17" s="484"/>
      <c r="J17" s="484"/>
      <c r="K17" s="485"/>
      <c r="L17" s="155"/>
      <c r="M17" s="521" t="s">
        <v>137</v>
      </c>
      <c r="N17" s="522"/>
      <c r="O17" s="522"/>
      <c r="P17" s="522"/>
      <c r="Q17" s="523"/>
      <c r="R17" s="518" t="s">
        <v>138</v>
      </c>
      <c r="S17" s="519"/>
      <c r="T17" s="519"/>
      <c r="U17" s="519"/>
      <c r="V17" s="520"/>
      <c r="W17" s="433" t="s">
        <v>139</v>
      </c>
      <c r="X17" s="434"/>
      <c r="Y17" s="434"/>
      <c r="Z17" s="434"/>
      <c r="AA17" s="434"/>
      <c r="AB17" s="424"/>
      <c r="AC17" s="468">
        <v>61760</v>
      </c>
      <c r="AD17" s="469"/>
      <c r="AE17" s="469"/>
      <c r="AF17" s="469"/>
      <c r="AG17" s="508"/>
      <c r="AH17" s="468">
        <v>57759</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33392142</v>
      </c>
      <c r="BO17" s="418"/>
      <c r="BP17" s="418"/>
      <c r="BQ17" s="418"/>
      <c r="BR17" s="418"/>
      <c r="BS17" s="418"/>
      <c r="BT17" s="418"/>
      <c r="BU17" s="419"/>
      <c r="BV17" s="417">
        <v>32783686</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c r="A18" s="140"/>
      <c r="B18" s="528" t="s">
        <v>141</v>
      </c>
      <c r="C18" s="460"/>
      <c r="D18" s="460"/>
      <c r="E18" s="529"/>
      <c r="F18" s="529"/>
      <c r="G18" s="529"/>
      <c r="H18" s="529"/>
      <c r="I18" s="529"/>
      <c r="J18" s="529"/>
      <c r="K18" s="529"/>
      <c r="L18" s="530">
        <v>20.51</v>
      </c>
      <c r="M18" s="530"/>
      <c r="N18" s="530"/>
      <c r="O18" s="530"/>
      <c r="P18" s="530"/>
      <c r="Q18" s="530"/>
      <c r="R18" s="531"/>
      <c r="S18" s="531"/>
      <c r="T18" s="531"/>
      <c r="U18" s="531"/>
      <c r="V18" s="532"/>
      <c r="W18" s="435"/>
      <c r="X18" s="436"/>
      <c r="Y18" s="436"/>
      <c r="Z18" s="436"/>
      <c r="AA18" s="436"/>
      <c r="AB18" s="427"/>
      <c r="AC18" s="533">
        <v>80.900000000000006</v>
      </c>
      <c r="AD18" s="534"/>
      <c r="AE18" s="534"/>
      <c r="AF18" s="534"/>
      <c r="AG18" s="535"/>
      <c r="AH18" s="533">
        <v>79.5</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32507456</v>
      </c>
      <c r="BO18" s="418"/>
      <c r="BP18" s="418"/>
      <c r="BQ18" s="418"/>
      <c r="BR18" s="418"/>
      <c r="BS18" s="418"/>
      <c r="BT18" s="418"/>
      <c r="BU18" s="419"/>
      <c r="BV18" s="417">
        <v>32559310</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c r="A19" s="140"/>
      <c r="B19" s="528" t="s">
        <v>143</v>
      </c>
      <c r="C19" s="460"/>
      <c r="D19" s="460"/>
      <c r="E19" s="529"/>
      <c r="F19" s="529"/>
      <c r="G19" s="529"/>
      <c r="H19" s="529"/>
      <c r="I19" s="529"/>
      <c r="J19" s="529"/>
      <c r="K19" s="529"/>
      <c r="L19" s="537">
        <v>9264</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40571283</v>
      </c>
      <c r="BO19" s="418"/>
      <c r="BP19" s="418"/>
      <c r="BQ19" s="418"/>
      <c r="BR19" s="418"/>
      <c r="BS19" s="418"/>
      <c r="BT19" s="418"/>
      <c r="BU19" s="419"/>
      <c r="BV19" s="417">
        <v>40640951</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c r="A20" s="140"/>
      <c r="B20" s="528" t="s">
        <v>145</v>
      </c>
      <c r="C20" s="460"/>
      <c r="D20" s="460"/>
      <c r="E20" s="529"/>
      <c r="F20" s="529"/>
      <c r="G20" s="529"/>
      <c r="H20" s="529"/>
      <c r="I20" s="529"/>
      <c r="J20" s="529"/>
      <c r="K20" s="529"/>
      <c r="L20" s="537">
        <v>82888</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27549964</v>
      </c>
      <c r="BO23" s="418"/>
      <c r="BP23" s="418"/>
      <c r="BQ23" s="418"/>
      <c r="BR23" s="418"/>
      <c r="BS23" s="418"/>
      <c r="BT23" s="418"/>
      <c r="BU23" s="419"/>
      <c r="BV23" s="417">
        <v>29087477</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c r="A24" s="140"/>
      <c r="B24" s="550"/>
      <c r="C24" s="551"/>
      <c r="D24" s="552"/>
      <c r="E24" s="467" t="s">
        <v>154</v>
      </c>
      <c r="F24" s="447"/>
      <c r="G24" s="447"/>
      <c r="H24" s="447"/>
      <c r="I24" s="447"/>
      <c r="J24" s="447"/>
      <c r="K24" s="448"/>
      <c r="L24" s="468">
        <v>1</v>
      </c>
      <c r="M24" s="469"/>
      <c r="N24" s="469"/>
      <c r="O24" s="469"/>
      <c r="P24" s="508"/>
      <c r="Q24" s="468">
        <v>10500</v>
      </c>
      <c r="R24" s="469"/>
      <c r="S24" s="469"/>
      <c r="T24" s="469"/>
      <c r="U24" s="469"/>
      <c r="V24" s="508"/>
      <c r="W24" s="563"/>
      <c r="X24" s="551"/>
      <c r="Y24" s="552"/>
      <c r="Z24" s="467" t="s">
        <v>155</v>
      </c>
      <c r="AA24" s="447"/>
      <c r="AB24" s="447"/>
      <c r="AC24" s="447"/>
      <c r="AD24" s="447"/>
      <c r="AE24" s="447"/>
      <c r="AF24" s="447"/>
      <c r="AG24" s="448"/>
      <c r="AH24" s="468">
        <v>889</v>
      </c>
      <c r="AI24" s="469"/>
      <c r="AJ24" s="469"/>
      <c r="AK24" s="469"/>
      <c r="AL24" s="508"/>
      <c r="AM24" s="468">
        <v>2717673</v>
      </c>
      <c r="AN24" s="469"/>
      <c r="AO24" s="469"/>
      <c r="AP24" s="469"/>
      <c r="AQ24" s="469"/>
      <c r="AR24" s="508"/>
      <c r="AS24" s="468">
        <v>3057</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19160662</v>
      </c>
      <c r="BO24" s="418"/>
      <c r="BP24" s="418"/>
      <c r="BQ24" s="418"/>
      <c r="BR24" s="418"/>
      <c r="BS24" s="418"/>
      <c r="BT24" s="418"/>
      <c r="BU24" s="419"/>
      <c r="BV24" s="417">
        <v>19944669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c r="A25" s="140"/>
      <c r="B25" s="550"/>
      <c r="C25" s="551"/>
      <c r="D25" s="552"/>
      <c r="E25" s="467" t="s">
        <v>157</v>
      </c>
      <c r="F25" s="447"/>
      <c r="G25" s="447"/>
      <c r="H25" s="447"/>
      <c r="I25" s="447"/>
      <c r="J25" s="447"/>
      <c r="K25" s="448"/>
      <c r="L25" s="468">
        <v>1</v>
      </c>
      <c r="M25" s="469"/>
      <c r="N25" s="469"/>
      <c r="O25" s="469"/>
      <c r="P25" s="508"/>
      <c r="Q25" s="468">
        <v>9000</v>
      </c>
      <c r="R25" s="469"/>
      <c r="S25" s="469"/>
      <c r="T25" s="469"/>
      <c r="U25" s="469"/>
      <c r="V25" s="508"/>
      <c r="W25" s="563"/>
      <c r="X25" s="551"/>
      <c r="Y25" s="552"/>
      <c r="Z25" s="467" t="s">
        <v>158</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2595341</v>
      </c>
      <c r="BO25" s="381"/>
      <c r="BP25" s="381"/>
      <c r="BQ25" s="381"/>
      <c r="BR25" s="381"/>
      <c r="BS25" s="381"/>
      <c r="BT25" s="381"/>
      <c r="BU25" s="382"/>
      <c r="BV25" s="380">
        <v>724353</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c r="A26" s="140"/>
      <c r="B26" s="550"/>
      <c r="C26" s="551"/>
      <c r="D26" s="552"/>
      <c r="E26" s="467" t="s">
        <v>160</v>
      </c>
      <c r="F26" s="447"/>
      <c r="G26" s="447"/>
      <c r="H26" s="447"/>
      <c r="I26" s="447"/>
      <c r="J26" s="447"/>
      <c r="K26" s="448"/>
      <c r="L26" s="468">
        <v>1</v>
      </c>
      <c r="M26" s="469"/>
      <c r="N26" s="469"/>
      <c r="O26" s="469"/>
      <c r="P26" s="508"/>
      <c r="Q26" s="468">
        <v>8100</v>
      </c>
      <c r="R26" s="469"/>
      <c r="S26" s="469"/>
      <c r="T26" s="469"/>
      <c r="U26" s="469"/>
      <c r="V26" s="508"/>
      <c r="W26" s="563"/>
      <c r="X26" s="551"/>
      <c r="Y26" s="552"/>
      <c r="Z26" s="467" t="s">
        <v>161</v>
      </c>
      <c r="AA26" s="573"/>
      <c r="AB26" s="573"/>
      <c r="AC26" s="573"/>
      <c r="AD26" s="573"/>
      <c r="AE26" s="573"/>
      <c r="AF26" s="573"/>
      <c r="AG26" s="574"/>
      <c r="AH26" s="468">
        <v>75</v>
      </c>
      <c r="AI26" s="469"/>
      <c r="AJ26" s="469"/>
      <c r="AK26" s="469"/>
      <c r="AL26" s="508"/>
      <c r="AM26" s="468">
        <v>239100</v>
      </c>
      <c r="AN26" s="469"/>
      <c r="AO26" s="469"/>
      <c r="AP26" s="469"/>
      <c r="AQ26" s="469"/>
      <c r="AR26" s="508"/>
      <c r="AS26" s="468">
        <v>3188</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v>30000</v>
      </c>
      <c r="BO26" s="418"/>
      <c r="BP26" s="418"/>
      <c r="BQ26" s="418"/>
      <c r="BR26" s="418"/>
      <c r="BS26" s="418"/>
      <c r="BT26" s="418"/>
      <c r="BU26" s="419"/>
      <c r="BV26" s="417">
        <v>40000</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c r="A27" s="140"/>
      <c r="B27" s="550"/>
      <c r="C27" s="551"/>
      <c r="D27" s="552"/>
      <c r="E27" s="467" t="s">
        <v>163</v>
      </c>
      <c r="F27" s="447"/>
      <c r="G27" s="447"/>
      <c r="H27" s="447"/>
      <c r="I27" s="447"/>
      <c r="J27" s="447"/>
      <c r="K27" s="448"/>
      <c r="L27" s="468">
        <v>1</v>
      </c>
      <c r="M27" s="469"/>
      <c r="N27" s="469"/>
      <c r="O27" s="469"/>
      <c r="P27" s="508"/>
      <c r="Q27" s="468">
        <v>6500</v>
      </c>
      <c r="R27" s="469"/>
      <c r="S27" s="469"/>
      <c r="T27" s="469"/>
      <c r="U27" s="469"/>
      <c r="V27" s="508"/>
      <c r="W27" s="563"/>
      <c r="X27" s="551"/>
      <c r="Y27" s="552"/>
      <c r="Z27" s="467" t="s">
        <v>164</v>
      </c>
      <c r="AA27" s="447"/>
      <c r="AB27" s="447"/>
      <c r="AC27" s="447"/>
      <c r="AD27" s="447"/>
      <c r="AE27" s="447"/>
      <c r="AF27" s="447"/>
      <c r="AG27" s="448"/>
      <c r="AH27" s="468">
        <v>3</v>
      </c>
      <c r="AI27" s="469"/>
      <c r="AJ27" s="469"/>
      <c r="AK27" s="469"/>
      <c r="AL27" s="508"/>
      <c r="AM27" s="468">
        <v>13181</v>
      </c>
      <c r="AN27" s="469"/>
      <c r="AO27" s="469"/>
      <c r="AP27" s="469"/>
      <c r="AQ27" s="469"/>
      <c r="AR27" s="508"/>
      <c r="AS27" s="468">
        <v>4394</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150000</v>
      </c>
      <c r="BO27" s="587"/>
      <c r="BP27" s="587"/>
      <c r="BQ27" s="587"/>
      <c r="BR27" s="587"/>
      <c r="BS27" s="587"/>
      <c r="BT27" s="587"/>
      <c r="BU27" s="588"/>
      <c r="BV27" s="586">
        <v>150000</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c r="A28" s="140"/>
      <c r="B28" s="550"/>
      <c r="C28" s="551"/>
      <c r="D28" s="552"/>
      <c r="E28" s="467" t="s">
        <v>166</v>
      </c>
      <c r="F28" s="447"/>
      <c r="G28" s="447"/>
      <c r="H28" s="447"/>
      <c r="I28" s="447"/>
      <c r="J28" s="447"/>
      <c r="K28" s="448"/>
      <c r="L28" s="468">
        <v>1</v>
      </c>
      <c r="M28" s="469"/>
      <c r="N28" s="469"/>
      <c r="O28" s="469"/>
      <c r="P28" s="508"/>
      <c r="Q28" s="468">
        <v>5800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2542541</v>
      </c>
      <c r="BO28" s="381"/>
      <c r="BP28" s="381"/>
      <c r="BQ28" s="381"/>
      <c r="BR28" s="381"/>
      <c r="BS28" s="381"/>
      <c r="BT28" s="381"/>
      <c r="BU28" s="382"/>
      <c r="BV28" s="380">
        <v>3835456</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c r="A29" s="140"/>
      <c r="B29" s="550"/>
      <c r="C29" s="551"/>
      <c r="D29" s="552"/>
      <c r="E29" s="467" t="s">
        <v>170</v>
      </c>
      <c r="F29" s="447"/>
      <c r="G29" s="447"/>
      <c r="H29" s="447"/>
      <c r="I29" s="447"/>
      <c r="J29" s="447"/>
      <c r="K29" s="448"/>
      <c r="L29" s="468">
        <v>26</v>
      </c>
      <c r="M29" s="469"/>
      <c r="N29" s="469"/>
      <c r="O29" s="469"/>
      <c r="P29" s="508"/>
      <c r="Q29" s="468">
        <v>5500</v>
      </c>
      <c r="R29" s="469"/>
      <c r="S29" s="469"/>
      <c r="T29" s="469"/>
      <c r="U29" s="469"/>
      <c r="V29" s="508"/>
      <c r="W29" s="564"/>
      <c r="X29" s="565"/>
      <c r="Y29" s="566"/>
      <c r="Z29" s="467" t="s">
        <v>171</v>
      </c>
      <c r="AA29" s="447"/>
      <c r="AB29" s="447"/>
      <c r="AC29" s="447"/>
      <c r="AD29" s="447"/>
      <c r="AE29" s="447"/>
      <c r="AF29" s="447"/>
      <c r="AG29" s="448"/>
      <c r="AH29" s="468">
        <v>892</v>
      </c>
      <c r="AI29" s="469"/>
      <c r="AJ29" s="469"/>
      <c r="AK29" s="469"/>
      <c r="AL29" s="508"/>
      <c r="AM29" s="468">
        <v>2730854</v>
      </c>
      <c r="AN29" s="469"/>
      <c r="AO29" s="469"/>
      <c r="AP29" s="469"/>
      <c r="AQ29" s="469"/>
      <c r="AR29" s="508"/>
      <c r="AS29" s="468">
        <v>3061</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204676</v>
      </c>
      <c r="BO29" s="418"/>
      <c r="BP29" s="418"/>
      <c r="BQ29" s="418"/>
      <c r="BR29" s="418"/>
      <c r="BS29" s="418"/>
      <c r="BT29" s="418"/>
      <c r="BU29" s="419"/>
      <c r="BV29" s="417">
        <v>204333</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100</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6323124</v>
      </c>
      <c r="BO30" s="587"/>
      <c r="BP30" s="587"/>
      <c r="BQ30" s="587"/>
      <c r="BR30" s="587"/>
      <c r="BS30" s="587"/>
      <c r="BT30" s="587"/>
      <c r="BU30" s="588"/>
      <c r="BV30" s="586">
        <v>6060844</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2</v>
      </c>
      <c r="V34" s="598"/>
      <c r="W34" s="599" t="str">
        <f>IF('各会計、関係団体の財政状況及び健全化判断比率'!B28="","",'各会計、関係団体の財政状況及び健全化判断比率'!B28)</f>
        <v>国民健康保険事業特別会計</v>
      </c>
      <c r="X34" s="599"/>
      <c r="Y34" s="599"/>
      <c r="Z34" s="599"/>
      <c r="AA34" s="599"/>
      <c r="AB34" s="599"/>
      <c r="AC34" s="599"/>
      <c r="AD34" s="599"/>
      <c r="AE34" s="599"/>
      <c r="AF34" s="599"/>
      <c r="AG34" s="599"/>
      <c r="AH34" s="599"/>
      <c r="AI34" s="599"/>
      <c r="AJ34" s="599"/>
      <c r="AK34" s="599"/>
      <c r="AL34" s="167"/>
      <c r="AM34" s="598" t="str">
        <f>IF(AO34="","",MAX(C34:D43,U34:V43)+1)</f>
        <v/>
      </c>
      <c r="AN34" s="598"/>
      <c r="AO34" s="599"/>
      <c r="AP34" s="599"/>
      <c r="AQ34" s="599"/>
      <c r="AR34" s="599"/>
      <c r="AS34" s="599"/>
      <c r="AT34" s="599"/>
      <c r="AU34" s="599"/>
      <c r="AV34" s="599"/>
      <c r="AW34" s="599"/>
      <c r="AX34" s="599"/>
      <c r="AY34" s="599"/>
      <c r="AZ34" s="599"/>
      <c r="BA34" s="599"/>
      <c r="BB34" s="599"/>
      <c r="BC34" s="599"/>
      <c r="BD34" s="167"/>
      <c r="BE34" s="598">
        <f>IF(BG34="","",MAX(C34:D43,U34:V43,AM34:AN43)+1)</f>
        <v>5</v>
      </c>
      <c r="BF34" s="598"/>
      <c r="BG34" s="599" t="str">
        <f>IF('各会計、関係団体の財政状況及び健全化判断比率'!B31="","",'各会計、関係団体の財政状況及び健全化判断比率'!B31)</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6</v>
      </c>
      <c r="BX34" s="598"/>
      <c r="BY34" s="599" t="str">
        <f>IF('各会計、関係団体の財政状況及び健全化判断比率'!B68="","",'各会計、関係団体の財政状況及び健全化判断比率'!B68)</f>
        <v>東京たま広域資源循環組合（一般会計）</v>
      </c>
      <c r="BZ34" s="599"/>
      <c r="CA34" s="599"/>
      <c r="CB34" s="599"/>
      <c r="CC34" s="599"/>
      <c r="CD34" s="599"/>
      <c r="CE34" s="599"/>
      <c r="CF34" s="599"/>
      <c r="CG34" s="599"/>
      <c r="CH34" s="599"/>
      <c r="CI34" s="599"/>
      <c r="CJ34" s="599"/>
      <c r="CK34" s="599"/>
      <c r="CL34" s="599"/>
      <c r="CM34" s="599"/>
      <c r="CN34" s="167"/>
      <c r="CO34" s="598">
        <f>IF(CQ34="","",MAX(C34:D43,U34:V43,AM34:AN43,BE34:BF43,BW34:BX43)+1)</f>
        <v>16</v>
      </c>
      <c r="CP34" s="598"/>
      <c r="CQ34" s="599" t="str">
        <f>IF('各会計、関係団体の財政状況及び健全化判断比率'!BS7="","",'各会計、関係団体の財政状況及び健全化判断比率'!BS7)</f>
        <v>小平市文化振興財団</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c r="A35" s="140"/>
      <c r="B35" s="166"/>
      <c r="C35" s="598" t="str">
        <f>IF(E35="","",C34+1)</f>
        <v/>
      </c>
      <c r="D35" s="598"/>
      <c r="E35" s="599" t="str">
        <f>IF('各会計、関係団体の財政状況及び健全化判断比率'!B8="","",'各会計、関係団体の財政状況及び健全化判断比率'!B8)</f>
        <v/>
      </c>
      <c r="F35" s="599"/>
      <c r="G35" s="599"/>
      <c r="H35" s="599"/>
      <c r="I35" s="599"/>
      <c r="J35" s="599"/>
      <c r="K35" s="599"/>
      <c r="L35" s="599"/>
      <c r="M35" s="599"/>
      <c r="N35" s="599"/>
      <c r="O35" s="599"/>
      <c r="P35" s="599"/>
      <c r="Q35" s="599"/>
      <c r="R35" s="599"/>
      <c r="S35" s="599"/>
      <c r="T35" s="167"/>
      <c r="U35" s="598">
        <f>IF(W35="","",U34+1)</f>
        <v>3</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7</v>
      </c>
      <c r="BX35" s="598"/>
      <c r="BY35" s="599" t="str">
        <f>IF('各会計、関係団体の財政状況及び健全化判断比率'!B69="","",'各会計、関係団体の財政状況及び健全化判断比率'!B69)</f>
        <v>小平・村山・大和衛生組合（一般会計）</v>
      </c>
      <c r="BZ35" s="599"/>
      <c r="CA35" s="599"/>
      <c r="CB35" s="599"/>
      <c r="CC35" s="599"/>
      <c r="CD35" s="599"/>
      <c r="CE35" s="599"/>
      <c r="CF35" s="599"/>
      <c r="CG35" s="599"/>
      <c r="CH35" s="599"/>
      <c r="CI35" s="599"/>
      <c r="CJ35" s="599"/>
      <c r="CK35" s="599"/>
      <c r="CL35" s="599"/>
      <c r="CM35" s="599"/>
      <c r="CN35" s="167"/>
      <c r="CO35" s="598">
        <f t="shared" ref="CO35:CO43" si="3">IF(CQ35="","",CO34+1)</f>
        <v>17</v>
      </c>
      <c r="CP35" s="598"/>
      <c r="CQ35" s="599" t="str">
        <f>IF('各会計、関係団体の財政状況及び健全化判断比率'!BS8="","",'各会計、関係団体の財政状況及び健全化判断比率'!BS8)</f>
        <v>小平市土地開発公社</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v>
      </c>
      <c r="DH35" s="600"/>
      <c r="DI35" s="171"/>
      <c r="DJ35" s="139"/>
      <c r="DK35" s="139"/>
      <c r="DL35" s="139"/>
      <c r="DM35" s="139"/>
      <c r="DN35" s="139"/>
      <c r="DO35" s="139"/>
    </row>
    <row r="36" spans="1:119" ht="32.25" customHeight="1">
      <c r="A36" s="140"/>
      <c r="B36" s="166"/>
      <c r="C36" s="598" t="str">
        <f>IF(E36="","",C35+1)</f>
        <v/>
      </c>
      <c r="D36" s="598"/>
      <c r="E36" s="599" t="str">
        <f>IF('各会計、関係団体の財政状況及び健全化判断比率'!B9="","",'各会計、関係団体の財政状況及び健全化判断比率'!B9)</f>
        <v/>
      </c>
      <c r="F36" s="599"/>
      <c r="G36" s="599"/>
      <c r="H36" s="599"/>
      <c r="I36" s="599"/>
      <c r="J36" s="599"/>
      <c r="K36" s="599"/>
      <c r="L36" s="599"/>
      <c r="M36" s="599"/>
      <c r="N36" s="599"/>
      <c r="O36" s="599"/>
      <c r="P36" s="599"/>
      <c r="Q36" s="599"/>
      <c r="R36" s="599"/>
      <c r="S36" s="599"/>
      <c r="T36" s="167"/>
      <c r="U36" s="598">
        <f t="shared" ref="U36:U43" si="4">IF(W36="","",U35+1)</f>
        <v>4</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8</v>
      </c>
      <c r="BX36" s="598"/>
      <c r="BY36" s="599" t="str">
        <f>IF('各会計、関係団体の財政状況及び健全化判断比率'!B70="","",'各会計、関係団体の財政状況及び健全化判断比率'!B70)</f>
        <v>多摩六都科学館（一般会計）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c r="A37" s="140"/>
      <c r="B37" s="166"/>
      <c r="C37" s="598" t="str">
        <f>IF(E37="","",C36+1)</f>
        <v/>
      </c>
      <c r="D37" s="598"/>
      <c r="E37" s="599" t="str">
        <f>IF('各会計、関係団体の財政状況及び健全化判断比率'!B10="","",'各会計、関係団体の財政状況及び健全化判断比率'!B10)</f>
        <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9</v>
      </c>
      <c r="BX37" s="598"/>
      <c r="BY37" s="599" t="str">
        <f>IF('各会計、関係団体の財政状況及び健全化判断比率'!B71="","",'各会計、関係団体の財政状況及び健全化判断比率'!B71)</f>
        <v>昭和病院企業団（一般会計）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10</v>
      </c>
      <c r="BX38" s="598"/>
      <c r="BY38" s="599" t="str">
        <f>IF('各会計、関係団体の財政状況及び健全化判断比率'!B72="","",'各会計、関係団体の財政状況及び健全化判断比率'!B72)</f>
        <v>東京都四市競艇事業組合（一般会計）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11</v>
      </c>
      <c r="BX39" s="598"/>
      <c r="BY39" s="599" t="str">
        <f>IF('各会計、関係団体の財政状況及び健全化判断比率'!B73="","",'各会計、関係団体の財政状況及び健全化判断比率'!B73)</f>
        <v>東京都十一市競輪事業組合（一般会計）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12</v>
      </c>
      <c r="BX40" s="598"/>
      <c r="BY40" s="599" t="str">
        <f>IF('各会計、関係団体の財政状況及び健全化判断比率'!B74="","",'各会計、関係団体の財政状況及び健全化判断比率'!B74)</f>
        <v>東京都市町村総合事務組合（一般会計）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f t="shared" si="2"/>
        <v>13</v>
      </c>
      <c r="BX41" s="598"/>
      <c r="BY41" s="599" t="str">
        <f>IF('各会計、関係団体の財政状況及び健全化判断比率'!B75="","",'各会計、関係団体の財政状況及び健全化判断比率'!B75)</f>
        <v>東京都市町村総合事務組合（交通災害共済事務特別会計）</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f t="shared" si="2"/>
        <v>14</v>
      </c>
      <c r="BX42" s="598"/>
      <c r="BY42" s="599" t="str">
        <f>IF('各会計、関係団体の財政状況及び健全化判断比率'!B76="","",'各会計、関係団体の財政状況及び健全化判断比率'!B76)</f>
        <v>湖南衛生組合（一般会計）</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f t="shared" si="2"/>
        <v>15</v>
      </c>
      <c r="BX43" s="598"/>
      <c r="BY43" s="599" t="str">
        <f>IF('各会計、関係団体の財政状況及び健全化判断比率'!B77="","",'各会計、関係団体の財政状況及び健全化判断比率'!B77)</f>
        <v>東京都後期高齢者医療広域連合（一般会計）</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192</v>
      </c>
    </row>
    <row r="50" spans="5:5">
      <c r="E50" s="141" t="s">
        <v>193</v>
      </c>
    </row>
    <row r="51" spans="5:5">
      <c r="E51" s="141" t="s">
        <v>194</v>
      </c>
    </row>
    <row r="52" spans="5:5">
      <c r="E52" s="141" t="s">
        <v>195</v>
      </c>
    </row>
    <row r="53" spans="5:5"/>
    <row r="54" spans="5:5"/>
    <row r="55" spans="5:5"/>
    <row r="56" spans="5:5"/>
    <row r="57" spans="5:5" hidden="1"/>
    <row r="58" spans="5:5" hidden="1"/>
    <row r="59" spans="5:5" hidden="1"/>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sheetPr codeName="MasterSheet5">
    <pageSetUpPr fitToPage="1"/>
  </sheetPr>
  <dimension ref="A1:P45"/>
  <sheetViews>
    <sheetView showGridLines="0" zoomScale="70" zoomScaleNormal="70" zoomScaleSheetLayoutView="100" workbookViewId="0">
      <selection activeCell="G42" sqref="G42"/>
    </sheetView>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516</v>
      </c>
      <c r="G33" s="29" t="s">
        <v>517</v>
      </c>
      <c r="H33" s="29" t="s">
        <v>518</v>
      </c>
      <c r="I33" s="29" t="s">
        <v>519</v>
      </c>
      <c r="J33" s="30" t="s">
        <v>520</v>
      </c>
      <c r="K33" s="22"/>
      <c r="L33" s="22"/>
      <c r="M33" s="22"/>
      <c r="N33" s="22"/>
      <c r="O33" s="22"/>
      <c r="P33" s="22"/>
    </row>
    <row r="34" spans="1:16" ht="39" customHeight="1">
      <c r="A34" s="22"/>
      <c r="B34" s="31"/>
      <c r="C34" s="1184" t="s">
        <v>523</v>
      </c>
      <c r="D34" s="1184"/>
      <c r="E34" s="1185"/>
      <c r="F34" s="32">
        <v>7.1</v>
      </c>
      <c r="G34" s="33">
        <v>8.16</v>
      </c>
      <c r="H34" s="33">
        <v>3.65</v>
      </c>
      <c r="I34" s="33">
        <v>3.41</v>
      </c>
      <c r="J34" s="34">
        <v>4.75</v>
      </c>
      <c r="K34" s="22"/>
      <c r="L34" s="22"/>
      <c r="M34" s="22"/>
      <c r="N34" s="22"/>
      <c r="O34" s="22"/>
      <c r="P34" s="22"/>
    </row>
    <row r="35" spans="1:16" ht="39" customHeight="1">
      <c r="A35" s="22"/>
      <c r="B35" s="35"/>
      <c r="C35" s="1178" t="s">
        <v>524</v>
      </c>
      <c r="D35" s="1179"/>
      <c r="E35" s="1180"/>
      <c r="F35" s="36">
        <v>0.73</v>
      </c>
      <c r="G35" s="37">
        <v>0.53</v>
      </c>
      <c r="H35" s="37">
        <v>0.48</v>
      </c>
      <c r="I35" s="37">
        <v>0.5</v>
      </c>
      <c r="J35" s="38">
        <v>0.79</v>
      </c>
      <c r="K35" s="22"/>
      <c r="L35" s="22"/>
      <c r="M35" s="22"/>
      <c r="N35" s="22"/>
      <c r="O35" s="22"/>
      <c r="P35" s="22"/>
    </row>
    <row r="36" spans="1:16" ht="39" customHeight="1">
      <c r="A36" s="22"/>
      <c r="B36" s="35"/>
      <c r="C36" s="1178" t="s">
        <v>525</v>
      </c>
      <c r="D36" s="1179"/>
      <c r="E36" s="1180"/>
      <c r="F36" s="36">
        <v>0.68</v>
      </c>
      <c r="G36" s="37">
        <v>0.56000000000000005</v>
      </c>
      <c r="H36" s="37">
        <v>0.38</v>
      </c>
      <c r="I36" s="37">
        <v>0.82</v>
      </c>
      <c r="J36" s="38">
        <v>0.73</v>
      </c>
      <c r="K36" s="22"/>
      <c r="L36" s="22"/>
      <c r="M36" s="22"/>
      <c r="N36" s="22"/>
      <c r="O36" s="22"/>
      <c r="P36" s="22"/>
    </row>
    <row r="37" spans="1:16" ht="39" customHeight="1">
      <c r="A37" s="22"/>
      <c r="B37" s="35"/>
      <c r="C37" s="1178" t="s">
        <v>526</v>
      </c>
      <c r="D37" s="1179"/>
      <c r="E37" s="1180"/>
      <c r="F37" s="36">
        <v>1.64</v>
      </c>
      <c r="G37" s="37">
        <v>0.75</v>
      </c>
      <c r="H37" s="37">
        <v>0.81</v>
      </c>
      <c r="I37" s="37">
        <v>0.77</v>
      </c>
      <c r="J37" s="38">
        <v>0.68</v>
      </c>
      <c r="K37" s="22"/>
      <c r="L37" s="22"/>
      <c r="M37" s="22"/>
      <c r="N37" s="22"/>
      <c r="O37" s="22"/>
      <c r="P37" s="22"/>
    </row>
    <row r="38" spans="1:16" ht="39" customHeight="1">
      <c r="A38" s="22"/>
      <c r="B38" s="35"/>
      <c r="C38" s="1178" t="s">
        <v>527</v>
      </c>
      <c r="D38" s="1179"/>
      <c r="E38" s="1180"/>
      <c r="F38" s="36">
        <v>0.2</v>
      </c>
      <c r="G38" s="37">
        <v>0.13</v>
      </c>
      <c r="H38" s="37">
        <v>0.14000000000000001</v>
      </c>
      <c r="I38" s="37">
        <v>0.11</v>
      </c>
      <c r="J38" s="38">
        <v>0.14000000000000001</v>
      </c>
      <c r="K38" s="22"/>
      <c r="L38" s="22"/>
      <c r="M38" s="22"/>
      <c r="N38" s="22"/>
      <c r="O38" s="22"/>
      <c r="P38" s="22"/>
    </row>
    <row r="39" spans="1:16" ht="39" customHeight="1">
      <c r="A39" s="22"/>
      <c r="B39" s="35"/>
      <c r="C39" s="1178"/>
      <c r="D39" s="1179"/>
      <c r="E39" s="1180"/>
      <c r="F39" s="36"/>
      <c r="G39" s="37"/>
      <c r="H39" s="37"/>
      <c r="I39" s="37"/>
      <c r="J39" s="38"/>
      <c r="K39" s="22"/>
      <c r="L39" s="22"/>
      <c r="M39" s="22"/>
      <c r="N39" s="22"/>
      <c r="O39" s="22"/>
      <c r="P39" s="22"/>
    </row>
    <row r="40" spans="1:16" ht="39" customHeight="1">
      <c r="A40" s="22"/>
      <c r="B40" s="35"/>
      <c r="C40" s="1178"/>
      <c r="D40" s="1179"/>
      <c r="E40" s="1180"/>
      <c r="F40" s="36"/>
      <c r="G40" s="37"/>
      <c r="H40" s="37"/>
      <c r="I40" s="37"/>
      <c r="J40" s="38"/>
      <c r="K40" s="22"/>
      <c r="L40" s="22"/>
      <c r="M40" s="22"/>
      <c r="N40" s="22"/>
      <c r="O40" s="22"/>
      <c r="P40" s="22"/>
    </row>
    <row r="41" spans="1:16" ht="39" customHeight="1">
      <c r="A41" s="22"/>
      <c r="B41" s="35"/>
      <c r="C41" s="1178"/>
      <c r="D41" s="1179"/>
      <c r="E41" s="1180"/>
      <c r="F41" s="36"/>
      <c r="G41" s="37"/>
      <c r="H41" s="37"/>
      <c r="I41" s="37"/>
      <c r="J41" s="38"/>
      <c r="K41" s="22"/>
      <c r="L41" s="22"/>
      <c r="M41" s="22"/>
      <c r="N41" s="22"/>
      <c r="O41" s="22"/>
      <c r="P41" s="22"/>
    </row>
    <row r="42" spans="1:16" ht="39" customHeight="1">
      <c r="A42" s="22"/>
      <c r="B42" s="39"/>
      <c r="C42" s="1178" t="s">
        <v>528</v>
      </c>
      <c r="D42" s="1179"/>
      <c r="E42" s="1180"/>
      <c r="F42" s="36" t="s">
        <v>477</v>
      </c>
      <c r="G42" s="37" t="s">
        <v>477</v>
      </c>
      <c r="H42" s="37" t="s">
        <v>477</v>
      </c>
      <c r="I42" s="37" t="s">
        <v>477</v>
      </c>
      <c r="J42" s="38" t="s">
        <v>477</v>
      </c>
      <c r="K42" s="22"/>
      <c r="L42" s="22"/>
      <c r="M42" s="22"/>
      <c r="N42" s="22"/>
      <c r="O42" s="22"/>
      <c r="P42" s="22"/>
    </row>
    <row r="43" spans="1:16" ht="39" customHeight="1" thickBot="1">
      <c r="A43" s="22"/>
      <c r="B43" s="40"/>
      <c r="C43" s="1181" t="s">
        <v>529</v>
      </c>
      <c r="D43" s="1182"/>
      <c r="E43" s="1183"/>
      <c r="F43" s="41" t="s">
        <v>477</v>
      </c>
      <c r="G43" s="42" t="s">
        <v>477</v>
      </c>
      <c r="H43" s="42" t="s">
        <v>477</v>
      </c>
      <c r="I43" s="42" t="s">
        <v>477</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sheetPr codeName="MasterSheet6">
    <pageSetUpPr fitToPage="1"/>
  </sheetPr>
  <dimension ref="A1:U56"/>
  <sheetViews>
    <sheetView showGridLines="0" zoomScaleSheetLayoutView="55" workbookViewId="0">
      <selection activeCell="S43" sqref="S43"/>
    </sheetView>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516</v>
      </c>
      <c r="L44" s="56" t="s">
        <v>517</v>
      </c>
      <c r="M44" s="56" t="s">
        <v>518</v>
      </c>
      <c r="N44" s="56" t="s">
        <v>519</v>
      </c>
      <c r="O44" s="57" t="s">
        <v>520</v>
      </c>
      <c r="P44" s="48"/>
      <c r="Q44" s="48"/>
      <c r="R44" s="48"/>
      <c r="S44" s="48"/>
      <c r="T44" s="48"/>
      <c r="U44" s="48"/>
    </row>
    <row r="45" spans="1:21" ht="30.75" customHeight="1">
      <c r="A45" s="48"/>
      <c r="B45" s="1194" t="s">
        <v>11</v>
      </c>
      <c r="C45" s="1195"/>
      <c r="D45" s="58"/>
      <c r="E45" s="1200" t="s">
        <v>12</v>
      </c>
      <c r="F45" s="1200"/>
      <c r="G45" s="1200"/>
      <c r="H45" s="1200"/>
      <c r="I45" s="1200"/>
      <c r="J45" s="1201"/>
      <c r="K45" s="59">
        <v>4517</v>
      </c>
      <c r="L45" s="60">
        <v>4429</v>
      </c>
      <c r="M45" s="60">
        <v>3979</v>
      </c>
      <c r="N45" s="60">
        <v>3429</v>
      </c>
      <c r="O45" s="61">
        <v>3399</v>
      </c>
      <c r="P45" s="48"/>
      <c r="Q45" s="48"/>
      <c r="R45" s="48"/>
      <c r="S45" s="48"/>
      <c r="T45" s="48"/>
      <c r="U45" s="48"/>
    </row>
    <row r="46" spans="1:21" ht="30.75" customHeight="1">
      <c r="A46" s="48"/>
      <c r="B46" s="1196"/>
      <c r="C46" s="1197"/>
      <c r="D46" s="62"/>
      <c r="E46" s="1188" t="s">
        <v>13</v>
      </c>
      <c r="F46" s="1188"/>
      <c r="G46" s="1188"/>
      <c r="H46" s="1188"/>
      <c r="I46" s="1188"/>
      <c r="J46" s="1189"/>
      <c r="K46" s="63" t="s">
        <v>477</v>
      </c>
      <c r="L46" s="64" t="s">
        <v>477</v>
      </c>
      <c r="M46" s="64" t="s">
        <v>477</v>
      </c>
      <c r="N46" s="64" t="s">
        <v>477</v>
      </c>
      <c r="O46" s="65" t="s">
        <v>477</v>
      </c>
      <c r="P46" s="48"/>
      <c r="Q46" s="48"/>
      <c r="R46" s="48"/>
      <c r="S46" s="48"/>
      <c r="T46" s="48"/>
      <c r="U46" s="48"/>
    </row>
    <row r="47" spans="1:21" ht="30.75" customHeight="1">
      <c r="A47" s="48"/>
      <c r="B47" s="1196"/>
      <c r="C47" s="1197"/>
      <c r="D47" s="62"/>
      <c r="E47" s="1188" t="s">
        <v>14</v>
      </c>
      <c r="F47" s="1188"/>
      <c r="G47" s="1188"/>
      <c r="H47" s="1188"/>
      <c r="I47" s="1188"/>
      <c r="J47" s="1189"/>
      <c r="K47" s="63" t="s">
        <v>477</v>
      </c>
      <c r="L47" s="64" t="s">
        <v>477</v>
      </c>
      <c r="M47" s="64" t="s">
        <v>477</v>
      </c>
      <c r="N47" s="64" t="s">
        <v>477</v>
      </c>
      <c r="O47" s="65" t="s">
        <v>477</v>
      </c>
      <c r="P47" s="48"/>
      <c r="Q47" s="48"/>
      <c r="R47" s="48"/>
      <c r="S47" s="48"/>
      <c r="T47" s="48"/>
      <c r="U47" s="48"/>
    </row>
    <row r="48" spans="1:21" ht="30.75" customHeight="1">
      <c r="A48" s="48"/>
      <c r="B48" s="1196"/>
      <c r="C48" s="1197"/>
      <c r="D48" s="62"/>
      <c r="E48" s="1188" t="s">
        <v>15</v>
      </c>
      <c r="F48" s="1188"/>
      <c r="G48" s="1188"/>
      <c r="H48" s="1188"/>
      <c r="I48" s="1188"/>
      <c r="J48" s="1189"/>
      <c r="K48" s="63">
        <v>1147</v>
      </c>
      <c r="L48" s="64">
        <v>1030</v>
      </c>
      <c r="M48" s="64">
        <v>940</v>
      </c>
      <c r="N48" s="64">
        <v>983</v>
      </c>
      <c r="O48" s="65">
        <v>1019</v>
      </c>
      <c r="P48" s="48"/>
      <c r="Q48" s="48"/>
      <c r="R48" s="48"/>
      <c r="S48" s="48"/>
      <c r="T48" s="48"/>
      <c r="U48" s="48"/>
    </row>
    <row r="49" spans="1:21" ht="30.75" customHeight="1">
      <c r="A49" s="48"/>
      <c r="B49" s="1196"/>
      <c r="C49" s="1197"/>
      <c r="D49" s="62"/>
      <c r="E49" s="1188" t="s">
        <v>16</v>
      </c>
      <c r="F49" s="1188"/>
      <c r="G49" s="1188"/>
      <c r="H49" s="1188"/>
      <c r="I49" s="1188"/>
      <c r="J49" s="1189"/>
      <c r="K49" s="63">
        <v>299</v>
      </c>
      <c r="L49" s="64">
        <v>204</v>
      </c>
      <c r="M49" s="64">
        <v>171</v>
      </c>
      <c r="N49" s="64">
        <v>168</v>
      </c>
      <c r="O49" s="65">
        <v>149</v>
      </c>
      <c r="P49" s="48"/>
      <c r="Q49" s="48"/>
      <c r="R49" s="48"/>
      <c r="S49" s="48"/>
      <c r="T49" s="48"/>
      <c r="U49" s="48"/>
    </row>
    <row r="50" spans="1:21" ht="30.75" customHeight="1">
      <c r="A50" s="48"/>
      <c r="B50" s="1196"/>
      <c r="C50" s="1197"/>
      <c r="D50" s="62"/>
      <c r="E50" s="1188" t="s">
        <v>17</v>
      </c>
      <c r="F50" s="1188"/>
      <c r="G50" s="1188"/>
      <c r="H50" s="1188"/>
      <c r="I50" s="1188"/>
      <c r="J50" s="1189"/>
      <c r="K50" s="63">
        <v>247</v>
      </c>
      <c r="L50" s="64">
        <v>98</v>
      </c>
      <c r="M50" s="64">
        <v>156</v>
      </c>
      <c r="N50" s="64">
        <v>112</v>
      </c>
      <c r="O50" s="65">
        <v>71</v>
      </c>
      <c r="P50" s="48"/>
      <c r="Q50" s="48"/>
      <c r="R50" s="48"/>
      <c r="S50" s="48"/>
      <c r="T50" s="48"/>
      <c r="U50" s="48"/>
    </row>
    <row r="51" spans="1:21" ht="30.75" customHeight="1">
      <c r="A51" s="48"/>
      <c r="B51" s="1198"/>
      <c r="C51" s="1199"/>
      <c r="D51" s="66"/>
      <c r="E51" s="1188" t="s">
        <v>18</v>
      </c>
      <c r="F51" s="1188"/>
      <c r="G51" s="1188"/>
      <c r="H51" s="1188"/>
      <c r="I51" s="1188"/>
      <c r="J51" s="1189"/>
      <c r="K51" s="63" t="s">
        <v>477</v>
      </c>
      <c r="L51" s="64" t="s">
        <v>477</v>
      </c>
      <c r="M51" s="64" t="s">
        <v>477</v>
      </c>
      <c r="N51" s="64" t="s">
        <v>477</v>
      </c>
      <c r="O51" s="65" t="s">
        <v>477</v>
      </c>
      <c r="P51" s="48"/>
      <c r="Q51" s="48"/>
      <c r="R51" s="48"/>
      <c r="S51" s="48"/>
      <c r="T51" s="48"/>
      <c r="U51" s="48"/>
    </row>
    <row r="52" spans="1:21" ht="30.75" customHeight="1">
      <c r="A52" s="48"/>
      <c r="B52" s="1186" t="s">
        <v>19</v>
      </c>
      <c r="C52" s="1187"/>
      <c r="D52" s="66"/>
      <c r="E52" s="1188" t="s">
        <v>20</v>
      </c>
      <c r="F52" s="1188"/>
      <c r="G52" s="1188"/>
      <c r="H52" s="1188"/>
      <c r="I52" s="1188"/>
      <c r="J52" s="1189"/>
      <c r="K52" s="63">
        <v>5248</v>
      </c>
      <c r="L52" s="64">
        <v>5086</v>
      </c>
      <c r="M52" s="64">
        <v>4975</v>
      </c>
      <c r="N52" s="64">
        <v>4550</v>
      </c>
      <c r="O52" s="65">
        <v>4443</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962</v>
      </c>
      <c r="L53" s="69">
        <v>675</v>
      </c>
      <c r="M53" s="69">
        <v>271</v>
      </c>
      <c r="N53" s="69">
        <v>142</v>
      </c>
      <c r="O53" s="70">
        <v>195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sheetPr codeName="MasterSheet7">
    <pageSetUpPr fitToPage="1"/>
  </sheetPr>
  <dimension ref="B1:M86"/>
  <sheetViews>
    <sheetView showGridLines="0" zoomScale="80" zoomScaleNormal="80" zoomScaleSheetLayoutView="100" workbookViewId="0">
      <selection activeCell="L39" sqref="L39"/>
    </sheetView>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516</v>
      </c>
      <c r="J40" s="79" t="s">
        <v>517</v>
      </c>
      <c r="K40" s="79" t="s">
        <v>518</v>
      </c>
      <c r="L40" s="79" t="s">
        <v>519</v>
      </c>
      <c r="M40" s="80" t="s">
        <v>520</v>
      </c>
    </row>
    <row r="41" spans="2:13" ht="27.75" customHeight="1">
      <c r="B41" s="1202" t="s">
        <v>24</v>
      </c>
      <c r="C41" s="1203"/>
      <c r="D41" s="81"/>
      <c r="E41" s="1208" t="s">
        <v>25</v>
      </c>
      <c r="F41" s="1208"/>
      <c r="G41" s="1208"/>
      <c r="H41" s="1209"/>
      <c r="I41" s="82">
        <v>31924</v>
      </c>
      <c r="J41" s="83">
        <v>30799</v>
      </c>
      <c r="K41" s="83">
        <v>29508</v>
      </c>
      <c r="L41" s="83">
        <v>29087</v>
      </c>
      <c r="M41" s="84">
        <v>27550</v>
      </c>
    </row>
    <row r="42" spans="2:13" ht="27.75" customHeight="1">
      <c r="B42" s="1204"/>
      <c r="C42" s="1205"/>
      <c r="D42" s="85"/>
      <c r="E42" s="1210" t="s">
        <v>26</v>
      </c>
      <c r="F42" s="1210"/>
      <c r="G42" s="1210"/>
      <c r="H42" s="1211"/>
      <c r="I42" s="86">
        <v>1137</v>
      </c>
      <c r="J42" s="87">
        <v>1010</v>
      </c>
      <c r="K42" s="87">
        <v>872</v>
      </c>
      <c r="L42" s="87">
        <v>743</v>
      </c>
      <c r="M42" s="88">
        <v>626</v>
      </c>
    </row>
    <row r="43" spans="2:13" ht="27.75" customHeight="1">
      <c r="B43" s="1204"/>
      <c r="C43" s="1205"/>
      <c r="D43" s="85"/>
      <c r="E43" s="1210" t="s">
        <v>27</v>
      </c>
      <c r="F43" s="1210"/>
      <c r="G43" s="1210"/>
      <c r="H43" s="1211"/>
      <c r="I43" s="86">
        <v>6555</v>
      </c>
      <c r="J43" s="87">
        <v>5781</v>
      </c>
      <c r="K43" s="87">
        <v>5220</v>
      </c>
      <c r="L43" s="87">
        <v>4935</v>
      </c>
      <c r="M43" s="88">
        <v>5155</v>
      </c>
    </row>
    <row r="44" spans="2:13" ht="27.75" customHeight="1">
      <c r="B44" s="1204"/>
      <c r="C44" s="1205"/>
      <c r="D44" s="85"/>
      <c r="E44" s="1210" t="s">
        <v>28</v>
      </c>
      <c r="F44" s="1210"/>
      <c r="G44" s="1210"/>
      <c r="H44" s="1211"/>
      <c r="I44" s="86">
        <v>1384</v>
      </c>
      <c r="J44" s="87">
        <v>1369</v>
      </c>
      <c r="K44" s="87">
        <v>1289</v>
      </c>
      <c r="L44" s="87">
        <v>1197</v>
      </c>
      <c r="M44" s="88">
        <v>1067</v>
      </c>
    </row>
    <row r="45" spans="2:13" ht="27.75" customHeight="1">
      <c r="B45" s="1204"/>
      <c r="C45" s="1205"/>
      <c r="D45" s="85"/>
      <c r="E45" s="1210" t="s">
        <v>29</v>
      </c>
      <c r="F45" s="1210"/>
      <c r="G45" s="1210"/>
      <c r="H45" s="1211"/>
      <c r="I45" s="86">
        <v>6731</v>
      </c>
      <c r="J45" s="87">
        <v>6235</v>
      </c>
      <c r="K45" s="87">
        <v>5902</v>
      </c>
      <c r="L45" s="87">
        <v>5684</v>
      </c>
      <c r="M45" s="88">
        <v>5674</v>
      </c>
    </row>
    <row r="46" spans="2:13" ht="27.75" customHeight="1">
      <c r="B46" s="1204"/>
      <c r="C46" s="1205"/>
      <c r="D46" s="89"/>
      <c r="E46" s="1210" t="s">
        <v>30</v>
      </c>
      <c r="F46" s="1210"/>
      <c r="G46" s="1210"/>
      <c r="H46" s="1211"/>
      <c r="I46" s="86">
        <v>32</v>
      </c>
      <c r="J46" s="87" t="s">
        <v>477</v>
      </c>
      <c r="K46" s="87" t="s">
        <v>477</v>
      </c>
      <c r="L46" s="87" t="s">
        <v>477</v>
      </c>
      <c r="M46" s="88" t="s">
        <v>477</v>
      </c>
    </row>
    <row r="47" spans="2:13" ht="27.75" customHeight="1">
      <c r="B47" s="1204"/>
      <c r="C47" s="1205"/>
      <c r="D47" s="90"/>
      <c r="E47" s="1212" t="s">
        <v>31</v>
      </c>
      <c r="F47" s="1213"/>
      <c r="G47" s="1213"/>
      <c r="H47" s="1214"/>
      <c r="I47" s="86" t="s">
        <v>477</v>
      </c>
      <c r="J47" s="87" t="s">
        <v>477</v>
      </c>
      <c r="K47" s="87" t="s">
        <v>477</v>
      </c>
      <c r="L47" s="87" t="s">
        <v>477</v>
      </c>
      <c r="M47" s="88" t="s">
        <v>477</v>
      </c>
    </row>
    <row r="48" spans="2:13" ht="27.75" customHeight="1">
      <c r="B48" s="1204"/>
      <c r="C48" s="1205"/>
      <c r="D48" s="85"/>
      <c r="E48" s="1210" t="s">
        <v>32</v>
      </c>
      <c r="F48" s="1210"/>
      <c r="G48" s="1210"/>
      <c r="H48" s="1211"/>
      <c r="I48" s="86" t="s">
        <v>477</v>
      </c>
      <c r="J48" s="87" t="s">
        <v>477</v>
      </c>
      <c r="K48" s="87" t="s">
        <v>477</v>
      </c>
      <c r="L48" s="87" t="s">
        <v>477</v>
      </c>
      <c r="M48" s="88" t="s">
        <v>477</v>
      </c>
    </row>
    <row r="49" spans="2:13" ht="27.75" customHeight="1">
      <c r="B49" s="1206"/>
      <c r="C49" s="1207"/>
      <c r="D49" s="85"/>
      <c r="E49" s="1210" t="s">
        <v>33</v>
      </c>
      <c r="F49" s="1210"/>
      <c r="G49" s="1210"/>
      <c r="H49" s="1211"/>
      <c r="I49" s="86" t="s">
        <v>477</v>
      </c>
      <c r="J49" s="87" t="s">
        <v>477</v>
      </c>
      <c r="K49" s="87" t="s">
        <v>477</v>
      </c>
      <c r="L49" s="87" t="s">
        <v>477</v>
      </c>
      <c r="M49" s="88" t="s">
        <v>477</v>
      </c>
    </row>
    <row r="50" spans="2:13" ht="27.75" customHeight="1">
      <c r="B50" s="1215" t="s">
        <v>34</v>
      </c>
      <c r="C50" s="1216"/>
      <c r="D50" s="91"/>
      <c r="E50" s="1210" t="s">
        <v>35</v>
      </c>
      <c r="F50" s="1210"/>
      <c r="G50" s="1210"/>
      <c r="H50" s="1211"/>
      <c r="I50" s="86">
        <v>7838</v>
      </c>
      <c r="J50" s="87">
        <v>9045</v>
      </c>
      <c r="K50" s="87">
        <v>10303</v>
      </c>
      <c r="L50" s="87">
        <v>11179</v>
      </c>
      <c r="M50" s="88">
        <v>10394</v>
      </c>
    </row>
    <row r="51" spans="2:13" ht="27.75" customHeight="1">
      <c r="B51" s="1204"/>
      <c r="C51" s="1205"/>
      <c r="D51" s="85"/>
      <c r="E51" s="1210" t="s">
        <v>36</v>
      </c>
      <c r="F51" s="1210"/>
      <c r="G51" s="1210"/>
      <c r="H51" s="1211"/>
      <c r="I51" s="86">
        <v>11436</v>
      </c>
      <c r="J51" s="87">
        <v>10022</v>
      </c>
      <c r="K51" s="87">
        <v>8912</v>
      </c>
      <c r="L51" s="87">
        <v>7952</v>
      </c>
      <c r="M51" s="88">
        <v>7897</v>
      </c>
    </row>
    <row r="52" spans="2:13" ht="27.75" customHeight="1">
      <c r="B52" s="1206"/>
      <c r="C52" s="1207"/>
      <c r="D52" s="85"/>
      <c r="E52" s="1210" t="s">
        <v>37</v>
      </c>
      <c r="F52" s="1210"/>
      <c r="G52" s="1210"/>
      <c r="H52" s="1211"/>
      <c r="I52" s="86">
        <v>32894</v>
      </c>
      <c r="J52" s="87">
        <v>32228</v>
      </c>
      <c r="K52" s="87">
        <v>30884</v>
      </c>
      <c r="L52" s="87">
        <v>29460</v>
      </c>
      <c r="M52" s="88">
        <v>27893</v>
      </c>
    </row>
    <row r="53" spans="2:13" ht="27.75" customHeight="1" thickBot="1">
      <c r="B53" s="1217" t="s">
        <v>38</v>
      </c>
      <c r="C53" s="1218"/>
      <c r="D53" s="92"/>
      <c r="E53" s="1219" t="s">
        <v>39</v>
      </c>
      <c r="F53" s="1219"/>
      <c r="G53" s="1219"/>
      <c r="H53" s="1220"/>
      <c r="I53" s="93">
        <v>-4405</v>
      </c>
      <c r="J53" s="94">
        <v>-6103</v>
      </c>
      <c r="K53" s="94">
        <v>-7310</v>
      </c>
      <c r="L53" s="94">
        <v>-6945</v>
      </c>
      <c r="M53" s="95">
        <v>-6111</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sheetPr>
    <pageSetUpPr fitToPage="1"/>
  </sheetPr>
  <dimension ref="A1:WVY191"/>
  <sheetViews>
    <sheetView showGridLines="0" tabSelected="1" topLeftCell="D1" zoomScale="70" zoomScaleNormal="70" zoomScaleSheetLayoutView="55" workbookViewId="0">
      <selection activeCell="K40" sqref="K40"/>
    </sheetView>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44"/>
      <c r="B1" s="345"/>
      <c r="P1" s="246"/>
      <c r="Q1" s="246"/>
    </row>
    <row r="2" spans="1:51" ht="25.5">
      <c r="A2" s="344"/>
      <c r="C2" s="346"/>
      <c r="P2" s="246"/>
      <c r="Q2" s="246"/>
    </row>
    <row r="3" spans="1:51" ht="25.5">
      <c r="A3" s="344"/>
      <c r="C3" s="346"/>
      <c r="P3" s="246"/>
      <c r="Q3" s="246"/>
    </row>
    <row r="4" spans="1:51" s="347" customFormat="1">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546</v>
      </c>
    </row>
    <row r="11" spans="1:51" s="347" customFormat="1">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546</v>
      </c>
    </row>
    <row r="13" spans="1:51" s="347" customFormat="1">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c r="P19" s="246"/>
      <c r="Q19" s="246"/>
    </row>
    <row r="20" spans="1:259">
      <c r="P20" s="246"/>
      <c r="Q20" s="246"/>
    </row>
    <row r="21" spans="1:259" ht="17.25">
      <c r="B21" s="348"/>
      <c r="C21" s="248"/>
      <c r="D21" s="248"/>
      <c r="E21" s="248"/>
      <c r="F21" s="248"/>
      <c r="G21" s="248"/>
      <c r="H21" s="248"/>
      <c r="I21" s="248"/>
      <c r="J21" s="248"/>
      <c r="K21" s="248"/>
      <c r="L21" s="248"/>
      <c r="M21" s="248"/>
      <c r="N21" s="349"/>
      <c r="O21" s="248"/>
      <c r="P21" s="249"/>
      <c r="Q21" s="246"/>
      <c r="IY21" s="350"/>
    </row>
    <row r="22" spans="1:259" ht="17.25">
      <c r="B22" s="250"/>
      <c r="IY22" s="351"/>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2"/>
      <c r="C40" s="246"/>
      <c r="D40" s="246"/>
      <c r="E40" s="246"/>
      <c r="F40" s="246"/>
      <c r="G40" s="246"/>
      <c r="H40" s="246"/>
      <c r="I40" s="246"/>
      <c r="J40" s="246"/>
      <c r="K40" s="246"/>
      <c r="L40" s="246"/>
      <c r="M40" s="246"/>
      <c r="N40" s="246"/>
      <c r="O40" s="246"/>
      <c r="P40" s="352"/>
      <c r="Q40" s="246"/>
    </row>
    <row r="41" spans="2:17" ht="17.25">
      <c r="B41" s="247" t="s">
        <v>547</v>
      </c>
      <c r="C41" s="248"/>
      <c r="D41" s="248"/>
      <c r="E41" s="248"/>
      <c r="F41" s="248"/>
      <c r="G41" s="248"/>
      <c r="H41" s="248"/>
      <c r="I41" s="248"/>
      <c r="J41" s="248"/>
      <c r="K41" s="248"/>
      <c r="L41" s="248"/>
      <c r="M41" s="248"/>
      <c r="N41" s="248"/>
      <c r="O41" s="248"/>
      <c r="P41" s="249"/>
    </row>
    <row r="42" spans="2:17">
      <c r="B42" s="250"/>
      <c r="C42" s="246"/>
      <c r="D42" s="246"/>
      <c r="E42" s="246"/>
      <c r="F42" s="246"/>
      <c r="G42" s="353" t="s">
        <v>548</v>
      </c>
      <c r="I42" s="354"/>
      <c r="J42" s="354"/>
      <c r="K42" s="354"/>
      <c r="L42" s="246"/>
      <c r="M42" s="246"/>
      <c r="N42" s="246"/>
      <c r="O42" s="246"/>
    </row>
    <row r="43" spans="2:17">
      <c r="B43" s="250"/>
      <c r="C43" s="246"/>
      <c r="D43" s="246"/>
      <c r="E43" s="246"/>
      <c r="F43" s="246"/>
      <c r="G43" s="1235"/>
      <c r="H43" s="1236"/>
      <c r="I43" s="1236"/>
      <c r="J43" s="1236"/>
      <c r="K43" s="1236"/>
      <c r="L43" s="1236"/>
      <c r="M43" s="1236"/>
      <c r="N43" s="1236"/>
      <c r="O43" s="1237"/>
    </row>
    <row r="44" spans="2:17">
      <c r="B44" s="250"/>
      <c r="C44" s="246"/>
      <c r="D44" s="246"/>
      <c r="E44" s="246"/>
      <c r="F44" s="246"/>
      <c r="G44" s="1238"/>
      <c r="H44" s="1239"/>
      <c r="I44" s="1239"/>
      <c r="J44" s="1239"/>
      <c r="K44" s="1239"/>
      <c r="L44" s="1239"/>
      <c r="M44" s="1239"/>
      <c r="N44" s="1239"/>
      <c r="O44" s="1240"/>
    </row>
    <row r="45" spans="2:17">
      <c r="B45" s="250"/>
      <c r="C45" s="246"/>
      <c r="D45" s="246"/>
      <c r="E45" s="246"/>
      <c r="F45" s="246"/>
      <c r="G45" s="1238"/>
      <c r="H45" s="1239"/>
      <c r="I45" s="1239"/>
      <c r="J45" s="1239"/>
      <c r="K45" s="1239"/>
      <c r="L45" s="1239"/>
      <c r="M45" s="1239"/>
      <c r="N45" s="1239"/>
      <c r="O45" s="1240"/>
    </row>
    <row r="46" spans="2:17">
      <c r="B46" s="250"/>
      <c r="C46" s="246"/>
      <c r="D46" s="246"/>
      <c r="E46" s="246"/>
      <c r="F46" s="246"/>
      <c r="G46" s="1238"/>
      <c r="H46" s="1239"/>
      <c r="I46" s="1239"/>
      <c r="J46" s="1239"/>
      <c r="K46" s="1239"/>
      <c r="L46" s="1239"/>
      <c r="M46" s="1239"/>
      <c r="N46" s="1239"/>
      <c r="O46" s="1240"/>
    </row>
    <row r="47" spans="2:17">
      <c r="B47" s="250"/>
      <c r="C47" s="246"/>
      <c r="D47" s="246"/>
      <c r="E47" s="246"/>
      <c r="F47" s="246"/>
      <c r="G47" s="1241"/>
      <c r="H47" s="1242"/>
      <c r="I47" s="1242"/>
      <c r="J47" s="1242"/>
      <c r="K47" s="1242"/>
      <c r="L47" s="1242"/>
      <c r="M47" s="1242"/>
      <c r="N47" s="1242"/>
      <c r="O47" s="1243"/>
    </row>
    <row r="48" spans="2:17">
      <c r="B48" s="250"/>
      <c r="C48" s="246"/>
      <c r="D48" s="246"/>
      <c r="E48" s="246"/>
      <c r="F48" s="246"/>
      <c r="G48" s="246"/>
      <c r="H48" s="355"/>
      <c r="I48" s="355"/>
      <c r="J48" s="355"/>
    </row>
    <row r="49" spans="1:17">
      <c r="B49" s="250"/>
      <c r="C49" s="246"/>
      <c r="D49" s="246"/>
      <c r="E49" s="246"/>
      <c r="F49" s="246"/>
      <c r="G49" s="245" t="s">
        <v>549</v>
      </c>
    </row>
    <row r="50" spans="1:17">
      <c r="B50" s="250"/>
      <c r="C50" s="246"/>
      <c r="D50" s="246"/>
      <c r="E50" s="246"/>
      <c r="F50" s="246"/>
      <c r="G50" s="1244"/>
      <c r="H50" s="1245"/>
      <c r="I50" s="1245"/>
      <c r="J50" s="1246"/>
      <c r="K50" s="356" t="s">
        <v>516</v>
      </c>
      <c r="L50" s="356" t="s">
        <v>517</v>
      </c>
      <c r="M50" s="356" t="s">
        <v>518</v>
      </c>
      <c r="N50" s="356" t="s">
        <v>519</v>
      </c>
      <c r="O50" s="356" t="s">
        <v>520</v>
      </c>
    </row>
    <row r="51" spans="1:17">
      <c r="B51" s="250"/>
      <c r="C51" s="246"/>
      <c r="D51" s="246"/>
      <c r="E51" s="246"/>
      <c r="F51" s="246"/>
      <c r="G51" s="1247" t="s">
        <v>550</v>
      </c>
      <c r="H51" s="1248"/>
      <c r="I51" s="1253" t="s">
        <v>551</v>
      </c>
      <c r="J51" s="1253"/>
      <c r="K51" s="1255"/>
      <c r="L51" s="1255"/>
      <c r="M51" s="1255"/>
      <c r="N51" s="1255"/>
      <c r="O51" s="1255"/>
    </row>
    <row r="52" spans="1:17">
      <c r="B52" s="250"/>
      <c r="C52" s="246"/>
      <c r="D52" s="246"/>
      <c r="E52" s="246"/>
      <c r="F52" s="246"/>
      <c r="G52" s="1249"/>
      <c r="H52" s="1250"/>
      <c r="I52" s="1254"/>
      <c r="J52" s="1254"/>
      <c r="K52" s="1221"/>
      <c r="L52" s="1221"/>
      <c r="M52" s="1221"/>
      <c r="N52" s="1221"/>
      <c r="O52" s="1221"/>
    </row>
    <row r="53" spans="1:17">
      <c r="A53" s="357"/>
      <c r="B53" s="250"/>
      <c r="C53" s="246"/>
      <c r="D53" s="246"/>
      <c r="E53" s="246"/>
      <c r="F53" s="246"/>
      <c r="G53" s="1249"/>
      <c r="H53" s="1250"/>
      <c r="I53" s="1233" t="s">
        <v>552</v>
      </c>
      <c r="J53" s="1233"/>
      <c r="K53" s="1256"/>
      <c r="L53" s="1256"/>
      <c r="M53" s="1256"/>
      <c r="N53" s="1256"/>
      <c r="O53" s="1256"/>
    </row>
    <row r="54" spans="1:17">
      <c r="A54" s="357"/>
      <c r="B54" s="250"/>
      <c r="C54" s="246"/>
      <c r="D54" s="246"/>
      <c r="E54" s="246"/>
      <c r="F54" s="246"/>
      <c r="G54" s="1251"/>
      <c r="H54" s="1252"/>
      <c r="I54" s="1233"/>
      <c r="J54" s="1233"/>
      <c r="K54" s="1226"/>
      <c r="L54" s="1226"/>
      <c r="M54" s="1226"/>
      <c r="N54" s="1226"/>
      <c r="O54" s="1226"/>
    </row>
    <row r="55" spans="1:17">
      <c r="A55" s="357"/>
      <c r="B55" s="250"/>
      <c r="C55" s="246"/>
      <c r="D55" s="246"/>
      <c r="E55" s="246"/>
      <c r="F55" s="246"/>
      <c r="G55" s="1227" t="s">
        <v>553</v>
      </c>
      <c r="H55" s="1228"/>
      <c r="I55" s="1233" t="s">
        <v>551</v>
      </c>
      <c r="J55" s="1233"/>
      <c r="K55" s="1255"/>
      <c r="L55" s="1255"/>
      <c r="M55" s="1255"/>
      <c r="N55" s="1255"/>
      <c r="O55" s="1255"/>
    </row>
    <row r="56" spans="1:17">
      <c r="A56" s="357"/>
      <c r="B56" s="250"/>
      <c r="C56" s="246"/>
      <c r="D56" s="246"/>
      <c r="E56" s="246"/>
      <c r="F56" s="246"/>
      <c r="G56" s="1229"/>
      <c r="H56" s="1230"/>
      <c r="I56" s="1233"/>
      <c r="J56" s="1233"/>
      <c r="K56" s="1221"/>
      <c r="L56" s="1221"/>
      <c r="M56" s="1221"/>
      <c r="N56" s="1221"/>
      <c r="O56" s="1221"/>
    </row>
    <row r="57" spans="1:17" s="357" customFormat="1">
      <c r="B57" s="358"/>
      <c r="C57" s="354"/>
      <c r="D57" s="354"/>
      <c r="E57" s="354"/>
      <c r="F57" s="354"/>
      <c r="G57" s="1229"/>
      <c r="H57" s="1230"/>
      <c r="I57" s="1223" t="s">
        <v>552</v>
      </c>
      <c r="J57" s="1223"/>
      <c r="K57" s="1256"/>
      <c r="L57" s="1256"/>
      <c r="M57" s="1256"/>
      <c r="N57" s="1256"/>
      <c r="O57" s="1256"/>
      <c r="P57" s="359"/>
      <c r="Q57" s="358"/>
    </row>
    <row r="58" spans="1:17" s="357" customFormat="1">
      <c r="A58" s="245"/>
      <c r="B58" s="358"/>
      <c r="C58" s="354"/>
      <c r="D58" s="354"/>
      <c r="E58" s="354"/>
      <c r="F58" s="354"/>
      <c r="G58" s="1231"/>
      <c r="H58" s="1232"/>
      <c r="I58" s="1223"/>
      <c r="J58" s="1223"/>
      <c r="K58" s="1226"/>
      <c r="L58" s="1226"/>
      <c r="M58" s="1226"/>
      <c r="N58" s="1226"/>
      <c r="O58" s="1226"/>
      <c r="P58" s="359"/>
      <c r="Q58" s="358"/>
    </row>
    <row r="59" spans="1:17" s="357" customFormat="1">
      <c r="A59" s="245"/>
      <c r="B59" s="358"/>
      <c r="C59" s="354"/>
      <c r="D59" s="354"/>
      <c r="E59" s="354"/>
      <c r="F59" s="354"/>
      <c r="G59" s="354"/>
      <c r="H59" s="354"/>
      <c r="I59" s="354"/>
      <c r="J59" s="354"/>
      <c r="K59" s="360"/>
      <c r="L59" s="360"/>
      <c r="M59" s="360"/>
      <c r="N59" s="360"/>
      <c r="O59" s="360"/>
      <c r="P59" s="359"/>
      <c r="Q59" s="358"/>
    </row>
    <row r="60" spans="1:17" s="357" customFormat="1">
      <c r="A60" s="245"/>
      <c r="B60" s="358"/>
      <c r="C60" s="354"/>
      <c r="D60" s="354"/>
      <c r="E60" s="354"/>
      <c r="F60" s="354"/>
      <c r="G60" s="354"/>
      <c r="H60" s="354"/>
      <c r="I60" s="354"/>
      <c r="J60" s="354"/>
      <c r="K60" s="360"/>
      <c r="L60" s="360"/>
      <c r="M60" s="360"/>
      <c r="N60" s="360"/>
      <c r="O60" s="360"/>
      <c r="P60" s="359"/>
      <c r="Q60" s="358"/>
    </row>
    <row r="61" spans="1:17" s="357" customFormat="1">
      <c r="A61" s="245"/>
      <c r="B61" s="361"/>
      <c r="C61" s="362"/>
      <c r="D61" s="362"/>
      <c r="E61" s="362"/>
      <c r="F61" s="362"/>
      <c r="G61" s="362"/>
      <c r="H61" s="362"/>
      <c r="I61" s="362"/>
      <c r="J61" s="362"/>
      <c r="K61" s="362"/>
      <c r="L61" s="362"/>
      <c r="M61" s="363"/>
      <c r="N61" s="363"/>
      <c r="O61" s="363"/>
      <c r="P61" s="364"/>
      <c r="Q61" s="358"/>
    </row>
    <row r="62" spans="1:17">
      <c r="B62" s="352"/>
      <c r="C62" s="352"/>
      <c r="D62" s="352"/>
      <c r="E62" s="352"/>
      <c r="F62" s="352"/>
      <c r="G62" s="352"/>
      <c r="H62" s="352"/>
      <c r="I62" s="352"/>
      <c r="J62" s="352"/>
      <c r="K62" s="352"/>
      <c r="L62" s="352"/>
      <c r="M62" s="352"/>
      <c r="N62" s="352"/>
      <c r="O62" s="352"/>
      <c r="P62" s="352"/>
      <c r="Q62" s="246"/>
    </row>
    <row r="63" spans="1:17" ht="17.25">
      <c r="B63" s="309" t="s">
        <v>554</v>
      </c>
      <c r="C63" s="246"/>
      <c r="D63" s="246"/>
      <c r="E63" s="246"/>
      <c r="F63" s="246"/>
      <c r="G63" s="246"/>
      <c r="H63" s="246"/>
      <c r="I63" s="246"/>
      <c r="J63" s="246"/>
      <c r="K63" s="246"/>
      <c r="L63" s="246"/>
      <c r="M63" s="246"/>
      <c r="N63" s="246"/>
      <c r="O63" s="246"/>
    </row>
    <row r="64" spans="1:17">
      <c r="B64" s="250"/>
      <c r="C64" s="246"/>
      <c r="D64" s="246"/>
      <c r="E64" s="246"/>
      <c r="F64" s="246"/>
      <c r="G64" s="353" t="s">
        <v>548</v>
      </c>
      <c r="I64" s="354"/>
      <c r="J64" s="354"/>
      <c r="K64" s="354"/>
      <c r="L64" s="246"/>
      <c r="M64" s="246"/>
      <c r="N64" s="246"/>
      <c r="O64" s="246"/>
    </row>
    <row r="65" spans="2:30">
      <c r="B65" s="250"/>
      <c r="C65" s="246"/>
      <c r="D65" s="246"/>
      <c r="E65" s="246"/>
      <c r="F65" s="246"/>
      <c r="G65" s="1235" t="s">
        <v>555</v>
      </c>
      <c r="H65" s="1236"/>
      <c r="I65" s="1236"/>
      <c r="J65" s="1236"/>
      <c r="K65" s="1236"/>
      <c r="L65" s="1236"/>
      <c r="M65" s="1236"/>
      <c r="N65" s="1236"/>
      <c r="O65" s="1237"/>
    </row>
    <row r="66" spans="2:30">
      <c r="B66" s="250"/>
      <c r="C66" s="246"/>
      <c r="D66" s="246"/>
      <c r="E66" s="246"/>
      <c r="F66" s="246"/>
      <c r="G66" s="1238"/>
      <c r="H66" s="1239"/>
      <c r="I66" s="1239"/>
      <c r="J66" s="1239"/>
      <c r="K66" s="1239"/>
      <c r="L66" s="1239"/>
      <c r="M66" s="1239"/>
      <c r="N66" s="1239"/>
      <c r="O66" s="1240"/>
    </row>
    <row r="67" spans="2:30">
      <c r="B67" s="250"/>
      <c r="C67" s="246"/>
      <c r="D67" s="246"/>
      <c r="E67" s="246"/>
      <c r="F67" s="246"/>
      <c r="G67" s="1238"/>
      <c r="H67" s="1239"/>
      <c r="I67" s="1239"/>
      <c r="J67" s="1239"/>
      <c r="K67" s="1239"/>
      <c r="L67" s="1239"/>
      <c r="M67" s="1239"/>
      <c r="N67" s="1239"/>
      <c r="O67" s="1240"/>
    </row>
    <row r="68" spans="2:30">
      <c r="B68" s="250"/>
      <c r="C68" s="246"/>
      <c r="D68" s="246"/>
      <c r="E68" s="246"/>
      <c r="F68" s="246"/>
      <c r="G68" s="1238"/>
      <c r="H68" s="1239"/>
      <c r="I68" s="1239"/>
      <c r="J68" s="1239"/>
      <c r="K68" s="1239"/>
      <c r="L68" s="1239"/>
      <c r="M68" s="1239"/>
      <c r="N68" s="1239"/>
      <c r="O68" s="1240"/>
    </row>
    <row r="69" spans="2:30">
      <c r="B69" s="250"/>
      <c r="C69" s="246"/>
      <c r="D69" s="246"/>
      <c r="E69" s="246"/>
      <c r="F69" s="246"/>
      <c r="G69" s="1241"/>
      <c r="H69" s="1242"/>
      <c r="I69" s="1242"/>
      <c r="J69" s="1242"/>
      <c r="K69" s="1242"/>
      <c r="L69" s="1242"/>
      <c r="M69" s="1242"/>
      <c r="N69" s="1242"/>
      <c r="O69" s="1243"/>
    </row>
    <row r="70" spans="2:30">
      <c r="B70" s="250"/>
      <c r="C70" s="246"/>
      <c r="D70" s="246"/>
      <c r="E70" s="246"/>
      <c r="F70" s="246"/>
      <c r="G70" s="246"/>
      <c r="H70" s="365"/>
      <c r="I70" s="365"/>
      <c r="J70" s="366"/>
      <c r="K70" s="366"/>
      <c r="L70" s="367"/>
      <c r="M70" s="366"/>
      <c r="N70" s="367"/>
      <c r="O70" s="368"/>
    </row>
    <row r="71" spans="2:30">
      <c r="B71" s="250"/>
      <c r="C71" s="246"/>
      <c r="D71" s="246"/>
      <c r="E71" s="246"/>
      <c r="F71" s="246"/>
      <c r="G71" s="369" t="s">
        <v>556</v>
      </c>
      <c r="I71" s="370"/>
      <c r="J71" s="366"/>
      <c r="K71" s="366"/>
      <c r="L71" s="367"/>
      <c r="M71" s="366"/>
      <c r="N71" s="367"/>
      <c r="O71" s="368"/>
    </row>
    <row r="72" spans="2:30">
      <c r="B72" s="250"/>
      <c r="C72" s="246"/>
      <c r="D72" s="246"/>
      <c r="E72" s="246"/>
      <c r="F72" s="246"/>
      <c r="G72" s="1244"/>
      <c r="H72" s="1245"/>
      <c r="I72" s="1245"/>
      <c r="J72" s="1246"/>
      <c r="K72" s="356" t="s">
        <v>516</v>
      </c>
      <c r="L72" s="356" t="s">
        <v>517</v>
      </c>
      <c r="M72" s="356" t="s">
        <v>518</v>
      </c>
      <c r="N72" s="356" t="s">
        <v>519</v>
      </c>
      <c r="O72" s="356" t="s">
        <v>520</v>
      </c>
    </row>
    <row r="73" spans="2:30">
      <c r="B73" s="250"/>
      <c r="C73" s="246"/>
      <c r="D73" s="246"/>
      <c r="E73" s="246"/>
      <c r="F73" s="246"/>
      <c r="G73" s="1247" t="s">
        <v>550</v>
      </c>
      <c r="H73" s="1248"/>
      <c r="I73" s="1253" t="s">
        <v>551</v>
      </c>
      <c r="J73" s="1253"/>
      <c r="K73" s="1234"/>
      <c r="L73" s="1234"/>
      <c r="M73" s="1221"/>
      <c r="N73" s="1221"/>
      <c r="O73" s="1221"/>
      <c r="S73" s="245">
        <v>9.9</v>
      </c>
    </row>
    <row r="74" spans="2:30">
      <c r="B74" s="250"/>
      <c r="C74" s="246"/>
      <c r="D74" s="246"/>
      <c r="E74" s="246"/>
      <c r="F74" s="246"/>
      <c r="G74" s="1249"/>
      <c r="H74" s="1250"/>
      <c r="I74" s="1254"/>
      <c r="J74" s="1254"/>
      <c r="K74" s="1234"/>
      <c r="L74" s="1234"/>
      <c r="M74" s="1221"/>
      <c r="N74" s="1221"/>
      <c r="O74" s="1221"/>
    </row>
    <row r="75" spans="2:30">
      <c r="B75" s="250"/>
      <c r="C75" s="246"/>
      <c r="D75" s="246"/>
      <c r="E75" s="246"/>
      <c r="F75" s="246"/>
      <c r="G75" s="1249"/>
      <c r="H75" s="1250"/>
      <c r="I75" s="1233" t="s">
        <v>557</v>
      </c>
      <c r="J75" s="1233"/>
      <c r="K75" s="1225">
        <v>3.2</v>
      </c>
      <c r="L75" s="1225">
        <v>2.9</v>
      </c>
      <c r="M75" s="1225">
        <v>2.1</v>
      </c>
      <c r="N75" s="1225">
        <v>1.1000000000000001</v>
      </c>
      <c r="O75" s="1225">
        <v>0.6</v>
      </c>
      <c r="U75" s="245">
        <v>81.2</v>
      </c>
      <c r="W75" s="245">
        <v>87.2</v>
      </c>
      <c r="Y75" s="245">
        <v>99.8</v>
      </c>
      <c r="AA75" s="245">
        <v>109.5</v>
      </c>
      <c r="AC75" s="245">
        <v>115.2</v>
      </c>
    </row>
    <row r="76" spans="2:30">
      <c r="B76" s="250"/>
      <c r="C76" s="246"/>
      <c r="D76" s="246"/>
      <c r="E76" s="246"/>
      <c r="F76" s="246"/>
      <c r="G76" s="1251"/>
      <c r="H76" s="1252"/>
      <c r="I76" s="1233"/>
      <c r="J76" s="1233"/>
      <c r="K76" s="1226"/>
      <c r="L76" s="1226"/>
      <c r="M76" s="1226"/>
      <c r="N76" s="1226"/>
      <c r="O76" s="1226"/>
    </row>
    <row r="77" spans="2:30">
      <c r="B77" s="250"/>
      <c r="C77" s="246"/>
      <c r="D77" s="246"/>
      <c r="E77" s="246"/>
      <c r="F77" s="246"/>
      <c r="G77" s="1227" t="s">
        <v>553</v>
      </c>
      <c r="H77" s="1228"/>
      <c r="I77" s="1233" t="s">
        <v>551</v>
      </c>
      <c r="J77" s="1233"/>
      <c r="K77" s="1234">
        <v>42</v>
      </c>
      <c r="L77" s="1234">
        <v>32.6</v>
      </c>
      <c r="M77" s="1221">
        <v>30.5</v>
      </c>
      <c r="N77" s="1221">
        <v>21.2</v>
      </c>
      <c r="O77" s="1221">
        <v>16.600000000000001</v>
      </c>
      <c r="R77" s="245">
        <v>12.3</v>
      </c>
      <c r="T77" s="245">
        <v>11.1</v>
      </c>
    </row>
    <row r="78" spans="2:30">
      <c r="B78" s="250"/>
      <c r="C78" s="246"/>
      <c r="D78" s="246"/>
      <c r="E78" s="246"/>
      <c r="F78" s="246"/>
      <c r="G78" s="1229"/>
      <c r="H78" s="1230"/>
      <c r="I78" s="1233"/>
      <c r="J78" s="1233"/>
      <c r="K78" s="1234"/>
      <c r="L78" s="1234"/>
      <c r="M78" s="1221"/>
      <c r="N78" s="1221"/>
      <c r="O78" s="1221"/>
    </row>
    <row r="79" spans="2:30">
      <c r="B79" s="250"/>
      <c r="C79" s="246"/>
      <c r="D79" s="246"/>
      <c r="E79" s="246"/>
      <c r="F79" s="246"/>
      <c r="G79" s="1229"/>
      <c r="H79" s="1230"/>
      <c r="I79" s="1222" t="s">
        <v>557</v>
      </c>
      <c r="J79" s="1223"/>
      <c r="K79" s="1224">
        <v>6.8</v>
      </c>
      <c r="L79" s="1224">
        <v>5.9</v>
      </c>
      <c r="M79" s="1224">
        <v>5.2</v>
      </c>
      <c r="N79" s="1224">
        <v>4.0999999999999996</v>
      </c>
      <c r="O79" s="1224">
        <v>3.6</v>
      </c>
      <c r="V79" s="245">
        <v>53.5</v>
      </c>
      <c r="X79" s="245">
        <v>48.2</v>
      </c>
      <c r="Z79" s="245">
        <v>34.200000000000003</v>
      </c>
      <c r="AB79" s="245">
        <v>30.3</v>
      </c>
      <c r="AD79" s="245">
        <v>28.9</v>
      </c>
    </row>
    <row r="80" spans="2:30">
      <c r="B80" s="250"/>
      <c r="C80" s="246"/>
      <c r="D80" s="246"/>
      <c r="E80" s="246"/>
      <c r="F80" s="246"/>
      <c r="G80" s="1231"/>
      <c r="H80" s="1232"/>
      <c r="I80" s="1223"/>
      <c r="J80" s="1223"/>
      <c r="K80" s="1224"/>
      <c r="L80" s="1224"/>
      <c r="M80" s="1224"/>
      <c r="N80" s="1224"/>
      <c r="O80" s="1224"/>
    </row>
    <row r="81" spans="2:17">
      <c r="B81" s="250"/>
      <c r="C81" s="246"/>
      <c r="D81" s="246"/>
      <c r="E81" s="246"/>
      <c r="F81" s="246"/>
      <c r="G81" s="246"/>
      <c r="H81" s="246"/>
      <c r="I81" s="246"/>
      <c r="J81" s="246"/>
      <c r="K81" s="371"/>
      <c r="L81" s="246"/>
      <c r="M81" s="246"/>
      <c r="N81" s="246"/>
      <c r="O81" s="246"/>
    </row>
    <row r="82" spans="2:17" ht="17.25">
      <c r="B82" s="250"/>
      <c r="C82" s="246"/>
      <c r="D82" s="246"/>
      <c r="E82" s="246"/>
      <c r="F82" s="246"/>
      <c r="G82" s="246"/>
      <c r="H82" s="246"/>
      <c r="I82" s="246"/>
      <c r="J82" s="246"/>
      <c r="K82" s="372"/>
      <c r="L82" s="372"/>
      <c r="M82" s="372"/>
      <c r="N82" s="372"/>
      <c r="O82" s="372"/>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73"/>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sheetPr>
    <pageSetUpPr fitToPage="1"/>
  </sheetPr>
  <dimension ref="A1:AH135"/>
  <sheetViews>
    <sheetView showGridLines="0" zoomScaleNormal="100" zoomScaleSheetLayoutView="70" workbookViewId="0">
      <selection activeCell="G71" sqref="G7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sheetPr>
    <pageSetUpPr fitToPage="1"/>
  </sheetPr>
  <dimension ref="A1:AH135"/>
  <sheetViews>
    <sheetView showGridLines="0" topLeftCell="A106" zoomScaleNormal="100" zoomScaleSheetLayoutView="55" workbookViewId="0">
      <selection activeCell="G71" sqref="G71"/>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515</v>
      </c>
      <c r="G2" s="113"/>
      <c r="H2" s="114"/>
    </row>
    <row r="3" spans="1:8">
      <c r="A3" s="110" t="s">
        <v>508</v>
      </c>
      <c r="B3" s="115"/>
      <c r="C3" s="116"/>
      <c r="D3" s="117">
        <v>32608</v>
      </c>
      <c r="E3" s="118"/>
      <c r="F3" s="119">
        <v>39425</v>
      </c>
      <c r="G3" s="120"/>
      <c r="H3" s="121"/>
    </row>
    <row r="4" spans="1:8">
      <c r="A4" s="122"/>
      <c r="B4" s="123"/>
      <c r="C4" s="124"/>
      <c r="D4" s="125">
        <v>22202</v>
      </c>
      <c r="E4" s="126"/>
      <c r="F4" s="127">
        <v>22414</v>
      </c>
      <c r="G4" s="128"/>
      <c r="H4" s="129"/>
    </row>
    <row r="5" spans="1:8">
      <c r="A5" s="110" t="s">
        <v>510</v>
      </c>
      <c r="B5" s="115"/>
      <c r="C5" s="116"/>
      <c r="D5" s="117">
        <v>18483</v>
      </c>
      <c r="E5" s="118"/>
      <c r="F5" s="119">
        <v>43141</v>
      </c>
      <c r="G5" s="120"/>
      <c r="H5" s="121"/>
    </row>
    <row r="6" spans="1:8">
      <c r="A6" s="122"/>
      <c r="B6" s="123"/>
      <c r="C6" s="124"/>
      <c r="D6" s="125">
        <v>10716</v>
      </c>
      <c r="E6" s="126"/>
      <c r="F6" s="127">
        <v>21887</v>
      </c>
      <c r="G6" s="128"/>
      <c r="H6" s="129"/>
    </row>
    <row r="7" spans="1:8">
      <c r="A7" s="110" t="s">
        <v>511</v>
      </c>
      <c r="B7" s="115"/>
      <c r="C7" s="116"/>
      <c r="D7" s="117">
        <v>19736</v>
      </c>
      <c r="E7" s="118"/>
      <c r="F7" s="119">
        <v>45117</v>
      </c>
      <c r="G7" s="120"/>
      <c r="H7" s="121"/>
    </row>
    <row r="8" spans="1:8">
      <c r="A8" s="122"/>
      <c r="B8" s="123"/>
      <c r="C8" s="124"/>
      <c r="D8" s="125">
        <v>15696</v>
      </c>
      <c r="E8" s="126"/>
      <c r="F8" s="127">
        <v>25589</v>
      </c>
      <c r="G8" s="128"/>
      <c r="H8" s="129"/>
    </row>
    <row r="9" spans="1:8">
      <c r="A9" s="110" t="s">
        <v>512</v>
      </c>
      <c r="B9" s="115"/>
      <c r="C9" s="116"/>
      <c r="D9" s="117">
        <v>23639</v>
      </c>
      <c r="E9" s="118"/>
      <c r="F9" s="119">
        <v>43532</v>
      </c>
      <c r="G9" s="120"/>
      <c r="H9" s="121"/>
    </row>
    <row r="10" spans="1:8">
      <c r="A10" s="122"/>
      <c r="B10" s="123"/>
      <c r="C10" s="124"/>
      <c r="D10" s="125">
        <v>19005</v>
      </c>
      <c r="E10" s="126"/>
      <c r="F10" s="127">
        <v>25435</v>
      </c>
      <c r="G10" s="128"/>
      <c r="H10" s="129"/>
    </row>
    <row r="11" spans="1:8">
      <c r="A11" s="110" t="s">
        <v>513</v>
      </c>
      <c r="B11" s="115"/>
      <c r="C11" s="116"/>
      <c r="D11" s="117">
        <v>20396</v>
      </c>
      <c r="E11" s="118"/>
      <c r="F11" s="119">
        <v>39893</v>
      </c>
      <c r="G11" s="120"/>
      <c r="H11" s="121"/>
    </row>
    <row r="12" spans="1:8">
      <c r="A12" s="122"/>
      <c r="B12" s="123"/>
      <c r="C12" s="130"/>
      <c r="D12" s="125">
        <v>15070</v>
      </c>
      <c r="E12" s="126"/>
      <c r="F12" s="127">
        <v>26170</v>
      </c>
      <c r="G12" s="128"/>
      <c r="H12" s="129"/>
    </row>
    <row r="13" spans="1:8">
      <c r="A13" s="110"/>
      <c r="B13" s="115"/>
      <c r="C13" s="131"/>
      <c r="D13" s="132">
        <v>22972</v>
      </c>
      <c r="E13" s="133"/>
      <c r="F13" s="134">
        <v>42222</v>
      </c>
      <c r="G13" s="135"/>
      <c r="H13" s="121"/>
    </row>
    <row r="14" spans="1:8">
      <c r="A14" s="122"/>
      <c r="B14" s="123"/>
      <c r="C14" s="124"/>
      <c r="D14" s="125">
        <v>16538</v>
      </c>
      <c r="E14" s="126"/>
      <c r="F14" s="127">
        <v>24299</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7.1</v>
      </c>
      <c r="C19" s="136">
        <f>ROUND(VALUE(SUBSTITUTE(実質収支比率等に係る経年分析!G$48,"▲","-")),2)</f>
        <v>8.16</v>
      </c>
      <c r="D19" s="136">
        <f>ROUND(VALUE(SUBSTITUTE(実質収支比率等に係る経年分析!H$48,"▲","-")),2)</f>
        <v>3.66</v>
      </c>
      <c r="E19" s="136">
        <f>ROUND(VALUE(SUBSTITUTE(実質収支比率等に係る経年分析!I$48,"▲","-")),2)</f>
        <v>3.42</v>
      </c>
      <c r="F19" s="136">
        <f>ROUND(VALUE(SUBSTITUTE(実質収支比率等に係る経年分析!J$48,"▲","-")),2)</f>
        <v>4.76</v>
      </c>
    </row>
    <row r="20" spans="1:11">
      <c r="A20" s="136" t="s">
        <v>44</v>
      </c>
      <c r="B20" s="136">
        <f>ROUND(VALUE(SUBSTITUTE(実質収支比率等に係る経年分析!F$47,"▲","-")),2)</f>
        <v>7.42</v>
      </c>
      <c r="C20" s="136">
        <f>ROUND(VALUE(SUBSTITUTE(実質収支比率等に係る経年分析!G$47,"▲","-")),2)</f>
        <v>9.18</v>
      </c>
      <c r="D20" s="136">
        <f>ROUND(VALUE(SUBSTITUTE(実質収支比率等に係る経年分析!H$47,"▲","-")),2)</f>
        <v>11</v>
      </c>
      <c r="E20" s="136">
        <f>ROUND(VALUE(SUBSTITUTE(実質収支比率等に係る経年分析!I$47,"▲","-")),2)</f>
        <v>11.17</v>
      </c>
      <c r="F20" s="136">
        <f>ROUND(VALUE(SUBSTITUTE(実質収支比率等に係る経年分析!J$47,"▲","-")),2)</f>
        <v>7.37</v>
      </c>
    </row>
    <row r="21" spans="1:11">
      <c r="A21" s="136" t="s">
        <v>45</v>
      </c>
      <c r="B21" s="136">
        <f>IF(ISNUMBER(VALUE(SUBSTITUTE(実質収支比率等に係る経年分析!F$49,"▲","-"))),ROUND(VALUE(SUBSTITUTE(実質収支比率等に係る経年分析!F$49,"▲","-")),2),NA())</f>
        <v>2.4700000000000002</v>
      </c>
      <c r="C21" s="136">
        <f>IF(ISNUMBER(VALUE(SUBSTITUTE(実質収支比率等に係る経年分析!G$49,"▲","-"))),ROUND(VALUE(SUBSTITUTE(実質収支比率等に係る経年分析!G$49,"▲","-")),2),NA())</f>
        <v>3.11</v>
      </c>
      <c r="D21" s="136">
        <f>IF(ISNUMBER(VALUE(SUBSTITUTE(実質収支比率等に係る経年分析!H$49,"▲","-"))),ROUND(VALUE(SUBSTITUTE(実質収支比率等に係る経年分析!H$49,"▲","-")),2),NA())</f>
        <v>-2.4900000000000002</v>
      </c>
      <c r="E21" s="136">
        <f>IF(ISNUMBER(VALUE(SUBSTITUTE(実質収支比率等に係る経年分析!I$49,"▲","-"))),ROUND(VALUE(SUBSTITUTE(実質収支比率等に係る経年分析!I$49,"▲","-")),2),NA())</f>
        <v>0.03</v>
      </c>
      <c r="F21" s="136">
        <f>IF(ISNUMBER(VALUE(SUBSTITUTE(実質収支比率等に係る経年分析!J$49,"▲","-"))),ROUND(VALUE(SUBSTITUTE(実質収支比率等に係る経年分析!J$49,"▲","-")),2),NA())</f>
        <v>-2.39</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e">
        <f>IF(連結実質赤字比率に係る赤字・黒字の構成分析!C$40="",NA(),連結実質赤字比率に係る赤字・黒字の構成分析!C$40)</f>
        <v>#N/A</v>
      </c>
      <c r="B30" s="137" t="e">
        <f>IF(ROUND(VALUE(SUBSTITUTE(連結実質赤字比率に係る赤字・黒字の構成分析!F$40,"▲", "-")), 2) &lt; 0, ABS(ROUND(VALUE(SUBSTITUTE(連結実質赤字比率に係る赤字・黒字の構成分析!F$40,"▲", "-")), 2)), NA())</f>
        <v>#VALUE!</v>
      </c>
      <c r="C30" s="137" t="e">
        <f>IF(ROUND(VALUE(SUBSTITUTE(連結実質赤字比率に係る赤字・黒字の構成分析!F$40,"▲", "-")), 2) &gt;= 0, ABS(ROUND(VALUE(SUBSTITUTE(連結実質赤字比率に係る赤字・黒字の構成分析!F$40,"▲", "-")), 2)), NA())</f>
        <v>#VALUE!</v>
      </c>
      <c r="D30" s="137" t="e">
        <f>IF(ROUND(VALUE(SUBSTITUTE(連結実質赤字比率に係る赤字・黒字の構成分析!G$40,"▲", "-")), 2) &lt; 0, ABS(ROUND(VALUE(SUBSTITUTE(連結実質赤字比率に係る赤字・黒字の構成分析!G$40,"▲", "-")), 2)), NA())</f>
        <v>#VALUE!</v>
      </c>
      <c r="E30" s="137" t="e">
        <f>IF(ROUND(VALUE(SUBSTITUTE(連結実質赤字比率に係る赤字・黒字の構成分析!G$40,"▲", "-")), 2) &gt;= 0, ABS(ROUND(VALUE(SUBSTITUTE(連結実質赤字比率に係る赤字・黒字の構成分析!G$40,"▲", "-")), 2)), NA())</f>
        <v>#VALUE!</v>
      </c>
      <c r="F30" s="137" t="e">
        <f>IF(ROUND(VALUE(SUBSTITUTE(連結実質赤字比率に係る赤字・黒字の構成分析!H$40,"▲", "-")), 2) &lt; 0, ABS(ROUND(VALUE(SUBSTITUTE(連結実質赤字比率に係る赤字・黒字の構成分析!H$40,"▲", "-")), 2)), NA())</f>
        <v>#VALUE!</v>
      </c>
      <c r="G30" s="137" t="e">
        <f>IF(ROUND(VALUE(SUBSTITUTE(連結実質赤字比率に係る赤字・黒字の構成分析!H$40,"▲", "-")), 2) &gt;= 0, ABS(ROUND(VALUE(SUBSTITUTE(連結実質赤字比率に係る赤字・黒字の構成分析!H$40,"▲", "-")), 2)), NA())</f>
        <v>#VALUE!</v>
      </c>
      <c r="H30" s="137" t="e">
        <f>IF(ROUND(VALUE(SUBSTITUTE(連結実質赤字比率に係る赤字・黒字の構成分析!I$40,"▲", "-")), 2) &lt; 0, ABS(ROUND(VALUE(SUBSTITUTE(連結実質赤字比率に係る赤字・黒字の構成分析!I$40,"▲", "-")), 2)), NA())</f>
        <v>#VALUE!</v>
      </c>
      <c r="I30" s="137" t="e">
        <f>IF(ROUND(VALUE(SUBSTITUTE(連結実質赤字比率に係る赤字・黒字の構成分析!I$40,"▲", "-")), 2) &gt;= 0, ABS(ROUND(VALUE(SUBSTITUTE(連結実質赤字比率に係る赤字・黒字の構成分析!I$40,"▲", "-")), 2)), NA())</f>
        <v>#VALUE!</v>
      </c>
      <c r="J30" s="137" t="e">
        <f>IF(ROUND(VALUE(SUBSTITUTE(連結実質赤字比率に係る赤字・黒字の構成分析!J$40,"▲", "-")), 2) &lt; 0, ABS(ROUND(VALUE(SUBSTITUTE(連結実質赤字比率に係る赤字・黒字の構成分析!J$40,"▲", "-")), 2)), NA())</f>
        <v>#VALUE!</v>
      </c>
      <c r="K30" s="137" t="e">
        <f>IF(ROUND(VALUE(SUBSTITUTE(連結実質赤字比率に係る赤字・黒字の構成分析!J$40,"▲", "-")), 2) &gt;= 0, ABS(ROUND(VALUE(SUBSTITUTE(連結実質赤字比率に係る赤字・黒字の構成分析!J$40,"▲", "-")), 2)), NA())</f>
        <v>#VALUE!</v>
      </c>
    </row>
    <row r="31" spans="1:11">
      <c r="A31" s="137" t="e">
        <f>IF(連結実質赤字比率に係る赤字・黒字の構成分析!C$39="",NA(),連結実質赤字比率に係る赤字・黒字の構成分析!C$39)</f>
        <v>#N/A</v>
      </c>
      <c r="B31" s="137" t="e">
        <f>IF(ROUND(VALUE(SUBSTITUTE(連結実質赤字比率に係る赤字・黒字の構成分析!F$39,"▲", "-")), 2) &lt; 0, ABS(ROUND(VALUE(SUBSTITUTE(連結実質赤字比率に係る赤字・黒字の構成分析!F$39,"▲", "-")), 2)), NA())</f>
        <v>#VALUE!</v>
      </c>
      <c r="C31" s="137" t="e">
        <f>IF(ROUND(VALUE(SUBSTITUTE(連結実質赤字比率に係る赤字・黒字の構成分析!F$39,"▲", "-")), 2) &gt;= 0, ABS(ROUND(VALUE(SUBSTITUTE(連結実質赤字比率に係る赤字・黒字の構成分析!F$39,"▲", "-")), 2)), NA())</f>
        <v>#VALUE!</v>
      </c>
      <c r="D31" s="137" t="e">
        <f>IF(ROUND(VALUE(SUBSTITUTE(連結実質赤字比率に係る赤字・黒字の構成分析!G$39,"▲", "-")), 2) &lt; 0, ABS(ROUND(VALUE(SUBSTITUTE(連結実質赤字比率に係る赤字・黒字の構成分析!G$39,"▲", "-")), 2)), NA())</f>
        <v>#VALUE!</v>
      </c>
      <c r="E31" s="137" t="e">
        <f>IF(ROUND(VALUE(SUBSTITUTE(連結実質赤字比率に係る赤字・黒字の構成分析!G$39,"▲", "-")), 2) &gt;= 0, ABS(ROUND(VALUE(SUBSTITUTE(連結実質赤字比率に係る赤字・黒字の構成分析!G$39,"▲", "-")), 2)), NA())</f>
        <v>#VALUE!</v>
      </c>
      <c r="F31" s="137" t="e">
        <f>IF(ROUND(VALUE(SUBSTITUTE(連結実質赤字比率に係る赤字・黒字の構成分析!H$39,"▲", "-")), 2) &lt; 0, ABS(ROUND(VALUE(SUBSTITUTE(連結実質赤字比率に係る赤字・黒字の構成分析!H$39,"▲", "-")), 2)), NA())</f>
        <v>#VALUE!</v>
      </c>
      <c r="G31" s="137" t="e">
        <f>IF(ROUND(VALUE(SUBSTITUTE(連結実質赤字比率に係る赤字・黒字の構成分析!H$39,"▲", "-")), 2) &gt;= 0, ABS(ROUND(VALUE(SUBSTITUTE(連結実質赤字比率に係る赤字・黒字の構成分析!H$39,"▲", "-")), 2)), NA())</f>
        <v>#VALUE!</v>
      </c>
      <c r="H31" s="137" t="e">
        <f>IF(ROUND(VALUE(SUBSTITUTE(連結実質赤字比率に係る赤字・黒字の構成分析!I$39,"▲", "-")), 2) &lt; 0, ABS(ROUND(VALUE(SUBSTITUTE(連結実質赤字比率に係る赤字・黒字の構成分析!I$39,"▲", "-")), 2)), NA())</f>
        <v>#VALUE!</v>
      </c>
      <c r="I31" s="137" t="e">
        <f>IF(ROUND(VALUE(SUBSTITUTE(連結実質赤字比率に係る赤字・黒字の構成分析!I$39,"▲", "-")), 2) &gt;= 0, ABS(ROUND(VALUE(SUBSTITUTE(連結実質赤字比率に係る赤字・黒字の構成分析!I$39,"▲", "-")), 2)), NA())</f>
        <v>#VALUE!</v>
      </c>
      <c r="J31" s="137" t="e">
        <f>IF(ROUND(VALUE(SUBSTITUTE(連結実質赤字比率に係る赤字・黒字の構成分析!J$39,"▲", "-")), 2) &lt; 0, ABS(ROUND(VALUE(SUBSTITUTE(連結実質赤字比率に係る赤字・黒字の構成分析!J$39,"▲", "-")), 2)), NA())</f>
        <v>#VALUE!</v>
      </c>
      <c r="K31" s="137" t="e">
        <f>IF(ROUND(VALUE(SUBSTITUTE(連結実質赤字比率に係る赤字・黒字の構成分析!J$39,"▲", "-")), 2) &gt;= 0, ABS(ROUND(VALUE(SUBSTITUTE(連結実質赤字比率に係る赤字・黒字の構成分析!J$39,"▲", "-")), 2)), NA())</f>
        <v>#VALUE!</v>
      </c>
    </row>
    <row r="32" spans="1:11">
      <c r="A32" s="137" t="str">
        <f>IF(連結実質赤字比率に係る赤字・黒字の構成分析!C$38="",NA(),連結実質赤字比率に係る赤字・黒字の構成分析!C$38)</f>
        <v>後期高齢者医療特別会計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0.2</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0.13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0.14000000000000001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0.14000000000000001</v>
      </c>
    </row>
    <row r="33" spans="1:16">
      <c r="A33" s="137" t="str">
        <f>IF(連結実質赤字比率に係る赤字・黒字の構成分析!C$37="",NA(),連結実質赤字比率に係る赤字・黒字の構成分析!C$37)</f>
        <v>国民健康保険事業特別会計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1.64</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0.75</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0.81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0.77</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0.68</v>
      </c>
    </row>
    <row r="34" spans="1:16">
      <c r="A34" s="137" t="str">
        <f>IF(連結実質赤字比率に係る赤字・黒字の構成分析!C$36="",NA(),連結実質赤字比率に係る赤字・黒字の構成分析!C$36)</f>
        <v>下水道事業特別会計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0.68</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0.56000000000000005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0.38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0.82</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0.73</v>
      </c>
    </row>
    <row r="35" spans="1:16">
      <c r="A35" s="137" t="str">
        <f>IF(連結実質赤字比率に係る赤字・黒字の構成分析!C$35="",NA(),連結実質赤字比率に係る赤字・黒字の構成分析!C$35)</f>
        <v>介護保険事業特別会計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0.73</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0.53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0.48</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0.79</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7.1</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8.16</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3.65</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3.41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4.75</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5248</v>
      </c>
      <c r="E42" s="138"/>
      <c r="F42" s="138"/>
      <c r="G42" s="138">
        <f>'実質公債費比率（分子）の構造'!L$52</f>
        <v>5086</v>
      </c>
      <c r="H42" s="138"/>
      <c r="I42" s="138"/>
      <c r="J42" s="138">
        <f>'実質公債費比率（分子）の構造'!M$52</f>
        <v>4975</v>
      </c>
      <c r="K42" s="138"/>
      <c r="L42" s="138"/>
      <c r="M42" s="138">
        <f>'実質公債費比率（分子）の構造'!N$52</f>
        <v>4550</v>
      </c>
      <c r="N42" s="138"/>
      <c r="O42" s="138"/>
      <c r="P42" s="138">
        <f>'実質公債費比率（分子）の構造'!O$52</f>
        <v>4443</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f>'実質公債費比率（分子）の構造'!K$50</f>
        <v>247</v>
      </c>
      <c r="C44" s="138"/>
      <c r="D44" s="138"/>
      <c r="E44" s="138">
        <f>'実質公債費比率（分子）の構造'!L$50</f>
        <v>98</v>
      </c>
      <c r="F44" s="138"/>
      <c r="G44" s="138"/>
      <c r="H44" s="138">
        <f>'実質公債費比率（分子）の構造'!M$50</f>
        <v>156</v>
      </c>
      <c r="I44" s="138"/>
      <c r="J44" s="138"/>
      <c r="K44" s="138">
        <f>'実質公債費比率（分子）の構造'!N$50</f>
        <v>112</v>
      </c>
      <c r="L44" s="138"/>
      <c r="M44" s="138"/>
      <c r="N44" s="138">
        <f>'実質公債費比率（分子）の構造'!O$50</f>
        <v>71</v>
      </c>
      <c r="O44" s="138"/>
      <c r="P44" s="138"/>
    </row>
    <row r="45" spans="1:16">
      <c r="A45" s="138" t="s">
        <v>55</v>
      </c>
      <c r="B45" s="138">
        <f>'実質公債費比率（分子）の構造'!K$49</f>
        <v>299</v>
      </c>
      <c r="C45" s="138"/>
      <c r="D45" s="138"/>
      <c r="E45" s="138">
        <f>'実質公債費比率（分子）の構造'!L$49</f>
        <v>204</v>
      </c>
      <c r="F45" s="138"/>
      <c r="G45" s="138"/>
      <c r="H45" s="138">
        <f>'実質公債費比率（分子）の構造'!M$49</f>
        <v>171</v>
      </c>
      <c r="I45" s="138"/>
      <c r="J45" s="138"/>
      <c r="K45" s="138">
        <f>'実質公債費比率（分子）の構造'!N$49</f>
        <v>168</v>
      </c>
      <c r="L45" s="138"/>
      <c r="M45" s="138"/>
      <c r="N45" s="138">
        <f>'実質公債費比率（分子）の構造'!O$49</f>
        <v>149</v>
      </c>
      <c r="O45" s="138"/>
      <c r="P45" s="138"/>
    </row>
    <row r="46" spans="1:16">
      <c r="A46" s="138" t="s">
        <v>56</v>
      </c>
      <c r="B46" s="138">
        <f>'実質公債費比率（分子）の構造'!K$48</f>
        <v>1147</v>
      </c>
      <c r="C46" s="138"/>
      <c r="D46" s="138"/>
      <c r="E46" s="138">
        <f>'実質公債費比率（分子）の構造'!L$48</f>
        <v>1030</v>
      </c>
      <c r="F46" s="138"/>
      <c r="G46" s="138"/>
      <c r="H46" s="138">
        <f>'実質公債費比率（分子）の構造'!M$48</f>
        <v>940</v>
      </c>
      <c r="I46" s="138"/>
      <c r="J46" s="138"/>
      <c r="K46" s="138">
        <f>'実質公債費比率（分子）の構造'!N$48</f>
        <v>983</v>
      </c>
      <c r="L46" s="138"/>
      <c r="M46" s="138"/>
      <c r="N46" s="138">
        <f>'実質公債費比率（分子）の構造'!O$48</f>
        <v>1019</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4517</v>
      </c>
      <c r="C49" s="138"/>
      <c r="D49" s="138"/>
      <c r="E49" s="138">
        <f>'実質公債費比率（分子）の構造'!L$45</f>
        <v>4429</v>
      </c>
      <c r="F49" s="138"/>
      <c r="G49" s="138"/>
      <c r="H49" s="138">
        <f>'実質公債費比率（分子）の構造'!M$45</f>
        <v>3979</v>
      </c>
      <c r="I49" s="138"/>
      <c r="J49" s="138"/>
      <c r="K49" s="138">
        <f>'実質公債費比率（分子）の構造'!N$45</f>
        <v>3429</v>
      </c>
      <c r="L49" s="138"/>
      <c r="M49" s="138"/>
      <c r="N49" s="138">
        <f>'実質公債費比率（分子）の構造'!O$45</f>
        <v>3399</v>
      </c>
      <c r="O49" s="138"/>
      <c r="P49" s="138"/>
    </row>
    <row r="50" spans="1:16">
      <c r="A50" s="138" t="s">
        <v>60</v>
      </c>
      <c r="B50" s="138" t="e">
        <f>NA()</f>
        <v>#N/A</v>
      </c>
      <c r="C50" s="138">
        <f>IF(ISNUMBER('実質公債費比率（分子）の構造'!K$53),'実質公債費比率（分子）の構造'!K$53,NA())</f>
        <v>962</v>
      </c>
      <c r="D50" s="138" t="e">
        <f>NA()</f>
        <v>#N/A</v>
      </c>
      <c r="E50" s="138" t="e">
        <f>NA()</f>
        <v>#N/A</v>
      </c>
      <c r="F50" s="138">
        <f>IF(ISNUMBER('実質公債費比率（分子）の構造'!L$53),'実質公債費比率（分子）の構造'!L$53,NA())</f>
        <v>675</v>
      </c>
      <c r="G50" s="138" t="e">
        <f>NA()</f>
        <v>#N/A</v>
      </c>
      <c r="H50" s="138" t="e">
        <f>NA()</f>
        <v>#N/A</v>
      </c>
      <c r="I50" s="138">
        <f>IF(ISNUMBER('実質公債費比率（分子）の構造'!M$53),'実質公債費比率（分子）の構造'!M$53,NA())</f>
        <v>271</v>
      </c>
      <c r="J50" s="138" t="e">
        <f>NA()</f>
        <v>#N/A</v>
      </c>
      <c r="K50" s="138" t="e">
        <f>NA()</f>
        <v>#N/A</v>
      </c>
      <c r="L50" s="138">
        <f>IF(ISNUMBER('実質公債費比率（分子）の構造'!N$53),'実質公債費比率（分子）の構造'!N$53,NA())</f>
        <v>142</v>
      </c>
      <c r="M50" s="138" t="e">
        <f>NA()</f>
        <v>#N/A</v>
      </c>
      <c r="N50" s="138" t="e">
        <f>NA()</f>
        <v>#N/A</v>
      </c>
      <c r="O50" s="138">
        <f>IF(ISNUMBER('実質公債費比率（分子）の構造'!O$53),'実質公債費比率（分子）の構造'!O$53,NA())</f>
        <v>195</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32894</v>
      </c>
      <c r="E56" s="137"/>
      <c r="F56" s="137"/>
      <c r="G56" s="137">
        <f>'将来負担比率（分子）の構造'!J$52</f>
        <v>32228</v>
      </c>
      <c r="H56" s="137"/>
      <c r="I56" s="137"/>
      <c r="J56" s="137">
        <f>'将来負担比率（分子）の構造'!K$52</f>
        <v>30884</v>
      </c>
      <c r="K56" s="137"/>
      <c r="L56" s="137"/>
      <c r="M56" s="137">
        <f>'将来負担比率（分子）の構造'!L$52</f>
        <v>29460</v>
      </c>
      <c r="N56" s="137"/>
      <c r="O56" s="137"/>
      <c r="P56" s="137">
        <f>'将来負担比率（分子）の構造'!M$52</f>
        <v>27893</v>
      </c>
    </row>
    <row r="57" spans="1:16">
      <c r="A57" s="137" t="s">
        <v>36</v>
      </c>
      <c r="B57" s="137"/>
      <c r="C57" s="137"/>
      <c r="D57" s="137">
        <f>'将来負担比率（分子）の構造'!I$51</f>
        <v>11436</v>
      </c>
      <c r="E57" s="137"/>
      <c r="F57" s="137"/>
      <c r="G57" s="137">
        <f>'将来負担比率（分子）の構造'!J$51</f>
        <v>10022</v>
      </c>
      <c r="H57" s="137"/>
      <c r="I57" s="137"/>
      <c r="J57" s="137">
        <f>'将来負担比率（分子）の構造'!K$51</f>
        <v>8912</v>
      </c>
      <c r="K57" s="137"/>
      <c r="L57" s="137"/>
      <c r="M57" s="137">
        <f>'将来負担比率（分子）の構造'!L$51</f>
        <v>7952</v>
      </c>
      <c r="N57" s="137"/>
      <c r="O57" s="137"/>
      <c r="P57" s="137">
        <f>'将来負担比率（分子）の構造'!M$51</f>
        <v>7897</v>
      </c>
    </row>
    <row r="58" spans="1:16">
      <c r="A58" s="137" t="s">
        <v>35</v>
      </c>
      <c r="B58" s="137"/>
      <c r="C58" s="137"/>
      <c r="D58" s="137">
        <f>'将来負担比率（分子）の構造'!I$50</f>
        <v>7838</v>
      </c>
      <c r="E58" s="137"/>
      <c r="F58" s="137"/>
      <c r="G58" s="137">
        <f>'将来負担比率（分子）の構造'!J$50</f>
        <v>9045</v>
      </c>
      <c r="H58" s="137"/>
      <c r="I58" s="137"/>
      <c r="J58" s="137">
        <f>'将来負担比率（分子）の構造'!K$50</f>
        <v>10303</v>
      </c>
      <c r="K58" s="137"/>
      <c r="L58" s="137"/>
      <c r="M58" s="137">
        <f>'将来負担比率（分子）の構造'!L$50</f>
        <v>11179</v>
      </c>
      <c r="N58" s="137"/>
      <c r="O58" s="137"/>
      <c r="P58" s="137">
        <f>'将来負担比率（分子）の構造'!M$50</f>
        <v>10394</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32</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6731</v>
      </c>
      <c r="C62" s="137"/>
      <c r="D62" s="137"/>
      <c r="E62" s="137">
        <f>'将来負担比率（分子）の構造'!J$45</f>
        <v>6235</v>
      </c>
      <c r="F62" s="137"/>
      <c r="G62" s="137"/>
      <c r="H62" s="137">
        <f>'将来負担比率（分子）の構造'!K$45</f>
        <v>5902</v>
      </c>
      <c r="I62" s="137"/>
      <c r="J62" s="137"/>
      <c r="K62" s="137">
        <f>'将来負担比率（分子）の構造'!L$45</f>
        <v>5684</v>
      </c>
      <c r="L62" s="137"/>
      <c r="M62" s="137"/>
      <c r="N62" s="137">
        <f>'将来負担比率（分子）の構造'!M$45</f>
        <v>5674</v>
      </c>
      <c r="O62" s="137"/>
      <c r="P62" s="137"/>
    </row>
    <row r="63" spans="1:16">
      <c r="A63" s="137" t="s">
        <v>28</v>
      </c>
      <c r="B63" s="137">
        <f>'将来負担比率（分子）の構造'!I$44</f>
        <v>1384</v>
      </c>
      <c r="C63" s="137"/>
      <c r="D63" s="137"/>
      <c r="E63" s="137">
        <f>'将来負担比率（分子）の構造'!J$44</f>
        <v>1369</v>
      </c>
      <c r="F63" s="137"/>
      <c r="G63" s="137"/>
      <c r="H63" s="137">
        <f>'将来負担比率（分子）の構造'!K$44</f>
        <v>1289</v>
      </c>
      <c r="I63" s="137"/>
      <c r="J63" s="137"/>
      <c r="K63" s="137">
        <f>'将来負担比率（分子）の構造'!L$44</f>
        <v>1197</v>
      </c>
      <c r="L63" s="137"/>
      <c r="M63" s="137"/>
      <c r="N63" s="137">
        <f>'将来負担比率（分子）の構造'!M$44</f>
        <v>1067</v>
      </c>
      <c r="O63" s="137"/>
      <c r="P63" s="137"/>
    </row>
    <row r="64" spans="1:16">
      <c r="A64" s="137" t="s">
        <v>27</v>
      </c>
      <c r="B64" s="137">
        <f>'将来負担比率（分子）の構造'!I$43</f>
        <v>6555</v>
      </c>
      <c r="C64" s="137"/>
      <c r="D64" s="137"/>
      <c r="E64" s="137">
        <f>'将来負担比率（分子）の構造'!J$43</f>
        <v>5781</v>
      </c>
      <c r="F64" s="137"/>
      <c r="G64" s="137"/>
      <c r="H64" s="137">
        <f>'将来負担比率（分子）の構造'!K$43</f>
        <v>5220</v>
      </c>
      <c r="I64" s="137"/>
      <c r="J64" s="137"/>
      <c r="K64" s="137">
        <f>'将来負担比率（分子）の構造'!L$43</f>
        <v>4935</v>
      </c>
      <c r="L64" s="137"/>
      <c r="M64" s="137"/>
      <c r="N64" s="137">
        <f>'将来負担比率（分子）の構造'!M$43</f>
        <v>5155</v>
      </c>
      <c r="O64" s="137"/>
      <c r="P64" s="137"/>
    </row>
    <row r="65" spans="1:16">
      <c r="A65" s="137" t="s">
        <v>26</v>
      </c>
      <c r="B65" s="137">
        <f>'将来負担比率（分子）の構造'!I$42</f>
        <v>1137</v>
      </c>
      <c r="C65" s="137"/>
      <c r="D65" s="137"/>
      <c r="E65" s="137">
        <f>'将来負担比率（分子）の構造'!J$42</f>
        <v>1010</v>
      </c>
      <c r="F65" s="137"/>
      <c r="G65" s="137"/>
      <c r="H65" s="137">
        <f>'将来負担比率（分子）の構造'!K$42</f>
        <v>872</v>
      </c>
      <c r="I65" s="137"/>
      <c r="J65" s="137"/>
      <c r="K65" s="137">
        <f>'将来負担比率（分子）の構造'!L$42</f>
        <v>743</v>
      </c>
      <c r="L65" s="137"/>
      <c r="M65" s="137"/>
      <c r="N65" s="137">
        <f>'将来負担比率（分子）の構造'!M$42</f>
        <v>626</v>
      </c>
      <c r="O65" s="137"/>
      <c r="P65" s="137"/>
    </row>
    <row r="66" spans="1:16">
      <c r="A66" s="137" t="s">
        <v>25</v>
      </c>
      <c r="B66" s="137">
        <f>'将来負担比率（分子）の構造'!I$41</f>
        <v>31924</v>
      </c>
      <c r="C66" s="137"/>
      <c r="D66" s="137"/>
      <c r="E66" s="137">
        <f>'将来負担比率（分子）の構造'!J$41</f>
        <v>30799</v>
      </c>
      <c r="F66" s="137"/>
      <c r="G66" s="137"/>
      <c r="H66" s="137">
        <f>'将来負担比率（分子）の構造'!K$41</f>
        <v>29508</v>
      </c>
      <c r="I66" s="137"/>
      <c r="J66" s="137"/>
      <c r="K66" s="137">
        <f>'将来負担比率（分子）の構造'!L$41</f>
        <v>29087</v>
      </c>
      <c r="L66" s="137"/>
      <c r="M66" s="137"/>
      <c r="N66" s="137">
        <f>'将来負担比率（分子）の構造'!M$41</f>
        <v>27550</v>
      </c>
      <c r="O66" s="137"/>
      <c r="P66" s="137"/>
    </row>
    <row r="67" spans="1:16">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c r="B5" s="611" t="s">
        <v>209</v>
      </c>
      <c r="C5" s="612"/>
      <c r="D5" s="612"/>
      <c r="E5" s="612"/>
      <c r="F5" s="612"/>
      <c r="G5" s="612"/>
      <c r="H5" s="612"/>
      <c r="I5" s="612"/>
      <c r="J5" s="612"/>
      <c r="K5" s="612"/>
      <c r="L5" s="612"/>
      <c r="M5" s="612"/>
      <c r="N5" s="612"/>
      <c r="O5" s="612"/>
      <c r="P5" s="612"/>
      <c r="Q5" s="613"/>
      <c r="R5" s="614">
        <v>30644748</v>
      </c>
      <c r="S5" s="615"/>
      <c r="T5" s="615"/>
      <c r="U5" s="615"/>
      <c r="V5" s="615"/>
      <c r="W5" s="615"/>
      <c r="X5" s="615"/>
      <c r="Y5" s="616"/>
      <c r="Z5" s="617">
        <v>48.5</v>
      </c>
      <c r="AA5" s="617"/>
      <c r="AB5" s="617"/>
      <c r="AC5" s="617"/>
      <c r="AD5" s="618">
        <v>28359627</v>
      </c>
      <c r="AE5" s="618"/>
      <c r="AF5" s="618"/>
      <c r="AG5" s="618"/>
      <c r="AH5" s="618"/>
      <c r="AI5" s="618"/>
      <c r="AJ5" s="618"/>
      <c r="AK5" s="618"/>
      <c r="AL5" s="619">
        <v>84.5</v>
      </c>
      <c r="AM5" s="620"/>
      <c r="AN5" s="620"/>
      <c r="AO5" s="621"/>
      <c r="AP5" s="611" t="s">
        <v>210</v>
      </c>
      <c r="AQ5" s="612"/>
      <c r="AR5" s="612"/>
      <c r="AS5" s="612"/>
      <c r="AT5" s="612"/>
      <c r="AU5" s="612"/>
      <c r="AV5" s="612"/>
      <c r="AW5" s="612"/>
      <c r="AX5" s="612"/>
      <c r="AY5" s="612"/>
      <c r="AZ5" s="612"/>
      <c r="BA5" s="612"/>
      <c r="BB5" s="612"/>
      <c r="BC5" s="612"/>
      <c r="BD5" s="612"/>
      <c r="BE5" s="612"/>
      <c r="BF5" s="613"/>
      <c r="BG5" s="625">
        <v>28359627</v>
      </c>
      <c r="BH5" s="626"/>
      <c r="BI5" s="626"/>
      <c r="BJ5" s="626"/>
      <c r="BK5" s="626"/>
      <c r="BL5" s="626"/>
      <c r="BM5" s="626"/>
      <c r="BN5" s="627"/>
      <c r="BO5" s="628">
        <v>92.5</v>
      </c>
      <c r="BP5" s="628"/>
      <c r="BQ5" s="628"/>
      <c r="BR5" s="628"/>
      <c r="BS5" s="629">
        <v>279064</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211</v>
      </c>
      <c r="CS5" s="608"/>
      <c r="CT5" s="608"/>
      <c r="CU5" s="608"/>
      <c r="CV5" s="608"/>
      <c r="CW5" s="608"/>
      <c r="CX5" s="608"/>
      <c r="CY5" s="609"/>
      <c r="CZ5" s="607" t="s">
        <v>203</v>
      </c>
      <c r="DA5" s="608"/>
      <c r="DB5" s="608"/>
      <c r="DC5" s="609"/>
      <c r="DD5" s="607" t="s">
        <v>212</v>
      </c>
      <c r="DE5" s="608"/>
      <c r="DF5" s="608"/>
      <c r="DG5" s="608"/>
      <c r="DH5" s="608"/>
      <c r="DI5" s="608"/>
      <c r="DJ5" s="608"/>
      <c r="DK5" s="608"/>
      <c r="DL5" s="608"/>
      <c r="DM5" s="608"/>
      <c r="DN5" s="608"/>
      <c r="DO5" s="608"/>
      <c r="DP5" s="609"/>
      <c r="DQ5" s="607" t="s">
        <v>213</v>
      </c>
      <c r="DR5" s="608"/>
      <c r="DS5" s="608"/>
      <c r="DT5" s="608"/>
      <c r="DU5" s="608"/>
      <c r="DV5" s="608"/>
      <c r="DW5" s="608"/>
      <c r="DX5" s="608"/>
      <c r="DY5" s="608"/>
      <c r="DZ5" s="608"/>
      <c r="EA5" s="608"/>
      <c r="EB5" s="608"/>
      <c r="EC5" s="609"/>
    </row>
    <row r="6" spans="2:143" ht="11.25" customHeight="1">
      <c r="B6" s="622" t="s">
        <v>214</v>
      </c>
      <c r="C6" s="623"/>
      <c r="D6" s="623"/>
      <c r="E6" s="623"/>
      <c r="F6" s="623"/>
      <c r="G6" s="623"/>
      <c r="H6" s="623"/>
      <c r="I6" s="623"/>
      <c r="J6" s="623"/>
      <c r="K6" s="623"/>
      <c r="L6" s="623"/>
      <c r="M6" s="623"/>
      <c r="N6" s="623"/>
      <c r="O6" s="623"/>
      <c r="P6" s="623"/>
      <c r="Q6" s="624"/>
      <c r="R6" s="625">
        <v>255700</v>
      </c>
      <c r="S6" s="626"/>
      <c r="T6" s="626"/>
      <c r="U6" s="626"/>
      <c r="V6" s="626"/>
      <c r="W6" s="626"/>
      <c r="X6" s="626"/>
      <c r="Y6" s="627"/>
      <c r="Z6" s="628">
        <v>0.4</v>
      </c>
      <c r="AA6" s="628"/>
      <c r="AB6" s="628"/>
      <c r="AC6" s="628"/>
      <c r="AD6" s="629">
        <v>255700</v>
      </c>
      <c r="AE6" s="629"/>
      <c r="AF6" s="629"/>
      <c r="AG6" s="629"/>
      <c r="AH6" s="629"/>
      <c r="AI6" s="629"/>
      <c r="AJ6" s="629"/>
      <c r="AK6" s="629"/>
      <c r="AL6" s="630">
        <v>0.8</v>
      </c>
      <c r="AM6" s="631"/>
      <c r="AN6" s="631"/>
      <c r="AO6" s="632"/>
      <c r="AP6" s="622" t="s">
        <v>215</v>
      </c>
      <c r="AQ6" s="623"/>
      <c r="AR6" s="623"/>
      <c r="AS6" s="623"/>
      <c r="AT6" s="623"/>
      <c r="AU6" s="623"/>
      <c r="AV6" s="623"/>
      <c r="AW6" s="623"/>
      <c r="AX6" s="623"/>
      <c r="AY6" s="623"/>
      <c r="AZ6" s="623"/>
      <c r="BA6" s="623"/>
      <c r="BB6" s="623"/>
      <c r="BC6" s="623"/>
      <c r="BD6" s="623"/>
      <c r="BE6" s="623"/>
      <c r="BF6" s="624"/>
      <c r="BG6" s="625">
        <v>28359627</v>
      </c>
      <c r="BH6" s="626"/>
      <c r="BI6" s="626"/>
      <c r="BJ6" s="626"/>
      <c r="BK6" s="626"/>
      <c r="BL6" s="626"/>
      <c r="BM6" s="626"/>
      <c r="BN6" s="627"/>
      <c r="BO6" s="628">
        <v>92.5</v>
      </c>
      <c r="BP6" s="628"/>
      <c r="BQ6" s="628"/>
      <c r="BR6" s="628"/>
      <c r="BS6" s="629">
        <v>279064</v>
      </c>
      <c r="BT6" s="629"/>
      <c r="BU6" s="629"/>
      <c r="BV6" s="629"/>
      <c r="BW6" s="629"/>
      <c r="BX6" s="629"/>
      <c r="BY6" s="629"/>
      <c r="BZ6" s="629"/>
      <c r="CA6" s="629"/>
      <c r="CB6" s="633"/>
      <c r="CD6" s="636" t="s">
        <v>216</v>
      </c>
      <c r="CE6" s="637"/>
      <c r="CF6" s="637"/>
      <c r="CG6" s="637"/>
      <c r="CH6" s="637"/>
      <c r="CI6" s="637"/>
      <c r="CJ6" s="637"/>
      <c r="CK6" s="637"/>
      <c r="CL6" s="637"/>
      <c r="CM6" s="637"/>
      <c r="CN6" s="637"/>
      <c r="CO6" s="637"/>
      <c r="CP6" s="637"/>
      <c r="CQ6" s="638"/>
      <c r="CR6" s="625">
        <v>464242</v>
      </c>
      <c r="CS6" s="626"/>
      <c r="CT6" s="626"/>
      <c r="CU6" s="626"/>
      <c r="CV6" s="626"/>
      <c r="CW6" s="626"/>
      <c r="CX6" s="626"/>
      <c r="CY6" s="627"/>
      <c r="CZ6" s="628">
        <v>0.8</v>
      </c>
      <c r="DA6" s="628"/>
      <c r="DB6" s="628"/>
      <c r="DC6" s="628"/>
      <c r="DD6" s="634" t="s">
        <v>217</v>
      </c>
      <c r="DE6" s="626"/>
      <c r="DF6" s="626"/>
      <c r="DG6" s="626"/>
      <c r="DH6" s="626"/>
      <c r="DI6" s="626"/>
      <c r="DJ6" s="626"/>
      <c r="DK6" s="626"/>
      <c r="DL6" s="626"/>
      <c r="DM6" s="626"/>
      <c r="DN6" s="626"/>
      <c r="DO6" s="626"/>
      <c r="DP6" s="627"/>
      <c r="DQ6" s="634">
        <v>464121</v>
      </c>
      <c r="DR6" s="626"/>
      <c r="DS6" s="626"/>
      <c r="DT6" s="626"/>
      <c r="DU6" s="626"/>
      <c r="DV6" s="626"/>
      <c r="DW6" s="626"/>
      <c r="DX6" s="626"/>
      <c r="DY6" s="626"/>
      <c r="DZ6" s="626"/>
      <c r="EA6" s="626"/>
      <c r="EB6" s="626"/>
      <c r="EC6" s="635"/>
    </row>
    <row r="7" spans="2:143" ht="11.25" customHeight="1">
      <c r="B7" s="622" t="s">
        <v>218</v>
      </c>
      <c r="C7" s="623"/>
      <c r="D7" s="623"/>
      <c r="E7" s="623"/>
      <c r="F7" s="623"/>
      <c r="G7" s="623"/>
      <c r="H7" s="623"/>
      <c r="I7" s="623"/>
      <c r="J7" s="623"/>
      <c r="K7" s="623"/>
      <c r="L7" s="623"/>
      <c r="M7" s="623"/>
      <c r="N7" s="623"/>
      <c r="O7" s="623"/>
      <c r="P7" s="623"/>
      <c r="Q7" s="624"/>
      <c r="R7" s="625">
        <v>54294</v>
      </c>
      <c r="S7" s="626"/>
      <c r="T7" s="626"/>
      <c r="U7" s="626"/>
      <c r="V7" s="626"/>
      <c r="W7" s="626"/>
      <c r="X7" s="626"/>
      <c r="Y7" s="627"/>
      <c r="Z7" s="628">
        <v>0.1</v>
      </c>
      <c r="AA7" s="628"/>
      <c r="AB7" s="628"/>
      <c r="AC7" s="628"/>
      <c r="AD7" s="629">
        <v>54294</v>
      </c>
      <c r="AE7" s="629"/>
      <c r="AF7" s="629"/>
      <c r="AG7" s="629"/>
      <c r="AH7" s="629"/>
      <c r="AI7" s="629"/>
      <c r="AJ7" s="629"/>
      <c r="AK7" s="629"/>
      <c r="AL7" s="630">
        <v>0.2</v>
      </c>
      <c r="AM7" s="631"/>
      <c r="AN7" s="631"/>
      <c r="AO7" s="632"/>
      <c r="AP7" s="622" t="s">
        <v>219</v>
      </c>
      <c r="AQ7" s="623"/>
      <c r="AR7" s="623"/>
      <c r="AS7" s="623"/>
      <c r="AT7" s="623"/>
      <c r="AU7" s="623"/>
      <c r="AV7" s="623"/>
      <c r="AW7" s="623"/>
      <c r="AX7" s="623"/>
      <c r="AY7" s="623"/>
      <c r="AZ7" s="623"/>
      <c r="BA7" s="623"/>
      <c r="BB7" s="623"/>
      <c r="BC7" s="623"/>
      <c r="BD7" s="623"/>
      <c r="BE7" s="623"/>
      <c r="BF7" s="624"/>
      <c r="BG7" s="625">
        <v>15508916</v>
      </c>
      <c r="BH7" s="626"/>
      <c r="BI7" s="626"/>
      <c r="BJ7" s="626"/>
      <c r="BK7" s="626"/>
      <c r="BL7" s="626"/>
      <c r="BM7" s="626"/>
      <c r="BN7" s="627"/>
      <c r="BO7" s="628">
        <v>50.6</v>
      </c>
      <c r="BP7" s="628"/>
      <c r="BQ7" s="628"/>
      <c r="BR7" s="628"/>
      <c r="BS7" s="629">
        <v>279064</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5997434</v>
      </c>
      <c r="CS7" s="626"/>
      <c r="CT7" s="626"/>
      <c r="CU7" s="626"/>
      <c r="CV7" s="626"/>
      <c r="CW7" s="626"/>
      <c r="CX7" s="626"/>
      <c r="CY7" s="627"/>
      <c r="CZ7" s="628">
        <v>9.6999999999999993</v>
      </c>
      <c r="DA7" s="628"/>
      <c r="DB7" s="628"/>
      <c r="DC7" s="628"/>
      <c r="DD7" s="634">
        <v>180578</v>
      </c>
      <c r="DE7" s="626"/>
      <c r="DF7" s="626"/>
      <c r="DG7" s="626"/>
      <c r="DH7" s="626"/>
      <c r="DI7" s="626"/>
      <c r="DJ7" s="626"/>
      <c r="DK7" s="626"/>
      <c r="DL7" s="626"/>
      <c r="DM7" s="626"/>
      <c r="DN7" s="626"/>
      <c r="DO7" s="626"/>
      <c r="DP7" s="627"/>
      <c r="DQ7" s="634">
        <v>5216749</v>
      </c>
      <c r="DR7" s="626"/>
      <c r="DS7" s="626"/>
      <c r="DT7" s="626"/>
      <c r="DU7" s="626"/>
      <c r="DV7" s="626"/>
      <c r="DW7" s="626"/>
      <c r="DX7" s="626"/>
      <c r="DY7" s="626"/>
      <c r="DZ7" s="626"/>
      <c r="EA7" s="626"/>
      <c r="EB7" s="626"/>
      <c r="EC7" s="635"/>
    </row>
    <row r="8" spans="2:143" ht="11.25" customHeight="1">
      <c r="B8" s="622" t="s">
        <v>221</v>
      </c>
      <c r="C8" s="623"/>
      <c r="D8" s="623"/>
      <c r="E8" s="623"/>
      <c r="F8" s="623"/>
      <c r="G8" s="623"/>
      <c r="H8" s="623"/>
      <c r="I8" s="623"/>
      <c r="J8" s="623"/>
      <c r="K8" s="623"/>
      <c r="L8" s="623"/>
      <c r="M8" s="623"/>
      <c r="N8" s="623"/>
      <c r="O8" s="623"/>
      <c r="P8" s="623"/>
      <c r="Q8" s="624"/>
      <c r="R8" s="625">
        <v>177075</v>
      </c>
      <c r="S8" s="626"/>
      <c r="T8" s="626"/>
      <c r="U8" s="626"/>
      <c r="V8" s="626"/>
      <c r="W8" s="626"/>
      <c r="X8" s="626"/>
      <c r="Y8" s="627"/>
      <c r="Z8" s="628">
        <v>0.3</v>
      </c>
      <c r="AA8" s="628"/>
      <c r="AB8" s="628"/>
      <c r="AC8" s="628"/>
      <c r="AD8" s="629">
        <v>177075</v>
      </c>
      <c r="AE8" s="629"/>
      <c r="AF8" s="629"/>
      <c r="AG8" s="629"/>
      <c r="AH8" s="629"/>
      <c r="AI8" s="629"/>
      <c r="AJ8" s="629"/>
      <c r="AK8" s="629"/>
      <c r="AL8" s="630">
        <v>0.5</v>
      </c>
      <c r="AM8" s="631"/>
      <c r="AN8" s="631"/>
      <c r="AO8" s="632"/>
      <c r="AP8" s="622" t="s">
        <v>222</v>
      </c>
      <c r="AQ8" s="623"/>
      <c r="AR8" s="623"/>
      <c r="AS8" s="623"/>
      <c r="AT8" s="623"/>
      <c r="AU8" s="623"/>
      <c r="AV8" s="623"/>
      <c r="AW8" s="623"/>
      <c r="AX8" s="623"/>
      <c r="AY8" s="623"/>
      <c r="AZ8" s="623"/>
      <c r="BA8" s="623"/>
      <c r="BB8" s="623"/>
      <c r="BC8" s="623"/>
      <c r="BD8" s="623"/>
      <c r="BE8" s="623"/>
      <c r="BF8" s="624"/>
      <c r="BG8" s="625">
        <v>317070</v>
      </c>
      <c r="BH8" s="626"/>
      <c r="BI8" s="626"/>
      <c r="BJ8" s="626"/>
      <c r="BK8" s="626"/>
      <c r="BL8" s="626"/>
      <c r="BM8" s="626"/>
      <c r="BN8" s="627"/>
      <c r="BO8" s="628">
        <v>1</v>
      </c>
      <c r="BP8" s="628"/>
      <c r="BQ8" s="628"/>
      <c r="BR8" s="628"/>
      <c r="BS8" s="634" t="s">
        <v>223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32737141</v>
      </c>
      <c r="CS8" s="626"/>
      <c r="CT8" s="626"/>
      <c r="CU8" s="626"/>
      <c r="CV8" s="626"/>
      <c r="CW8" s="626"/>
      <c r="CX8" s="626"/>
      <c r="CY8" s="627"/>
      <c r="CZ8" s="628">
        <v>53.2</v>
      </c>
      <c r="DA8" s="628"/>
      <c r="DB8" s="628"/>
      <c r="DC8" s="628"/>
      <c r="DD8" s="634">
        <v>1405584</v>
      </c>
      <c r="DE8" s="626"/>
      <c r="DF8" s="626"/>
      <c r="DG8" s="626"/>
      <c r="DH8" s="626"/>
      <c r="DI8" s="626"/>
      <c r="DJ8" s="626"/>
      <c r="DK8" s="626"/>
      <c r="DL8" s="626"/>
      <c r="DM8" s="626"/>
      <c r="DN8" s="626"/>
      <c r="DO8" s="626"/>
      <c r="DP8" s="627"/>
      <c r="DQ8" s="634">
        <v>14918616</v>
      </c>
      <c r="DR8" s="626"/>
      <c r="DS8" s="626"/>
      <c r="DT8" s="626"/>
      <c r="DU8" s="626"/>
      <c r="DV8" s="626"/>
      <c r="DW8" s="626"/>
      <c r="DX8" s="626"/>
      <c r="DY8" s="626"/>
      <c r="DZ8" s="626"/>
      <c r="EA8" s="626"/>
      <c r="EB8" s="626"/>
      <c r="EC8" s="635"/>
    </row>
    <row r="9" spans="2:143" ht="11.25" customHeight="1">
      <c r="B9" s="622" t="s">
        <v>225</v>
      </c>
      <c r="C9" s="623"/>
      <c r="D9" s="623"/>
      <c r="E9" s="623"/>
      <c r="F9" s="623"/>
      <c r="G9" s="623"/>
      <c r="H9" s="623"/>
      <c r="I9" s="623"/>
      <c r="J9" s="623"/>
      <c r="K9" s="623"/>
      <c r="L9" s="623"/>
      <c r="M9" s="623"/>
      <c r="N9" s="623"/>
      <c r="O9" s="623"/>
      <c r="P9" s="623"/>
      <c r="Q9" s="624"/>
      <c r="R9" s="625">
        <v>102731</v>
      </c>
      <c r="S9" s="626"/>
      <c r="T9" s="626"/>
      <c r="U9" s="626"/>
      <c r="V9" s="626"/>
      <c r="W9" s="626"/>
      <c r="X9" s="626"/>
      <c r="Y9" s="627"/>
      <c r="Z9" s="628">
        <v>0.2</v>
      </c>
      <c r="AA9" s="628"/>
      <c r="AB9" s="628"/>
      <c r="AC9" s="628"/>
      <c r="AD9" s="629">
        <v>102731</v>
      </c>
      <c r="AE9" s="629"/>
      <c r="AF9" s="629"/>
      <c r="AG9" s="629"/>
      <c r="AH9" s="629"/>
      <c r="AI9" s="629"/>
      <c r="AJ9" s="629"/>
      <c r="AK9" s="629"/>
      <c r="AL9" s="630">
        <v>0.3</v>
      </c>
      <c r="AM9" s="631"/>
      <c r="AN9" s="631"/>
      <c r="AO9" s="632"/>
      <c r="AP9" s="622" t="s">
        <v>226</v>
      </c>
      <c r="AQ9" s="623"/>
      <c r="AR9" s="623"/>
      <c r="AS9" s="623"/>
      <c r="AT9" s="623"/>
      <c r="AU9" s="623"/>
      <c r="AV9" s="623"/>
      <c r="AW9" s="623"/>
      <c r="AX9" s="623"/>
      <c r="AY9" s="623"/>
      <c r="AZ9" s="623"/>
      <c r="BA9" s="623"/>
      <c r="BB9" s="623"/>
      <c r="BC9" s="623"/>
      <c r="BD9" s="623"/>
      <c r="BE9" s="623"/>
      <c r="BF9" s="624"/>
      <c r="BG9" s="625">
        <v>13164359</v>
      </c>
      <c r="BH9" s="626"/>
      <c r="BI9" s="626"/>
      <c r="BJ9" s="626"/>
      <c r="BK9" s="626"/>
      <c r="BL9" s="626"/>
      <c r="BM9" s="626"/>
      <c r="BN9" s="627"/>
      <c r="BO9" s="628">
        <v>43</v>
      </c>
      <c r="BP9" s="628"/>
      <c r="BQ9" s="628"/>
      <c r="BR9" s="628"/>
      <c r="BS9" s="634" t="s">
        <v>223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4822691</v>
      </c>
      <c r="CS9" s="626"/>
      <c r="CT9" s="626"/>
      <c r="CU9" s="626"/>
      <c r="CV9" s="626"/>
      <c r="CW9" s="626"/>
      <c r="CX9" s="626"/>
      <c r="CY9" s="627"/>
      <c r="CZ9" s="628">
        <v>7.8</v>
      </c>
      <c r="DA9" s="628"/>
      <c r="DB9" s="628"/>
      <c r="DC9" s="628"/>
      <c r="DD9" s="634">
        <v>36536</v>
      </c>
      <c r="DE9" s="626"/>
      <c r="DF9" s="626"/>
      <c r="DG9" s="626"/>
      <c r="DH9" s="626"/>
      <c r="DI9" s="626"/>
      <c r="DJ9" s="626"/>
      <c r="DK9" s="626"/>
      <c r="DL9" s="626"/>
      <c r="DM9" s="626"/>
      <c r="DN9" s="626"/>
      <c r="DO9" s="626"/>
      <c r="DP9" s="627"/>
      <c r="DQ9" s="634">
        <v>3793082</v>
      </c>
      <c r="DR9" s="626"/>
      <c r="DS9" s="626"/>
      <c r="DT9" s="626"/>
      <c r="DU9" s="626"/>
      <c r="DV9" s="626"/>
      <c r="DW9" s="626"/>
      <c r="DX9" s="626"/>
      <c r="DY9" s="626"/>
      <c r="DZ9" s="626"/>
      <c r="EA9" s="626"/>
      <c r="EB9" s="626"/>
      <c r="EC9" s="635"/>
    </row>
    <row r="10" spans="2:143" ht="11.25" customHeight="1">
      <c r="B10" s="622" t="s">
        <v>228</v>
      </c>
      <c r="C10" s="623"/>
      <c r="D10" s="623"/>
      <c r="E10" s="623"/>
      <c r="F10" s="623"/>
      <c r="G10" s="623"/>
      <c r="H10" s="623"/>
      <c r="I10" s="623"/>
      <c r="J10" s="623"/>
      <c r="K10" s="623"/>
      <c r="L10" s="623"/>
      <c r="M10" s="623"/>
      <c r="N10" s="623"/>
      <c r="O10" s="623"/>
      <c r="P10" s="623"/>
      <c r="Q10" s="624"/>
      <c r="R10" s="625">
        <v>3758326</v>
      </c>
      <c r="S10" s="626"/>
      <c r="T10" s="626"/>
      <c r="U10" s="626"/>
      <c r="V10" s="626"/>
      <c r="W10" s="626"/>
      <c r="X10" s="626"/>
      <c r="Y10" s="627"/>
      <c r="Z10" s="628">
        <v>5.9</v>
      </c>
      <c r="AA10" s="628"/>
      <c r="AB10" s="628"/>
      <c r="AC10" s="628"/>
      <c r="AD10" s="629">
        <v>3758326</v>
      </c>
      <c r="AE10" s="629"/>
      <c r="AF10" s="629"/>
      <c r="AG10" s="629"/>
      <c r="AH10" s="629"/>
      <c r="AI10" s="629"/>
      <c r="AJ10" s="629"/>
      <c r="AK10" s="629"/>
      <c r="AL10" s="630">
        <v>11.2</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356666</v>
      </c>
      <c r="BH10" s="626"/>
      <c r="BI10" s="626"/>
      <c r="BJ10" s="626"/>
      <c r="BK10" s="626"/>
      <c r="BL10" s="626"/>
      <c r="BM10" s="626"/>
      <c r="BN10" s="627"/>
      <c r="BO10" s="628">
        <v>1.2</v>
      </c>
      <c r="BP10" s="628"/>
      <c r="BQ10" s="628"/>
      <c r="BR10" s="628"/>
      <c r="BS10" s="634" t="s">
        <v>223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v>207758</v>
      </c>
      <c r="CS10" s="626"/>
      <c r="CT10" s="626"/>
      <c r="CU10" s="626"/>
      <c r="CV10" s="626"/>
      <c r="CW10" s="626"/>
      <c r="CX10" s="626"/>
      <c r="CY10" s="627"/>
      <c r="CZ10" s="628">
        <v>0.3</v>
      </c>
      <c r="DA10" s="628"/>
      <c r="DB10" s="628"/>
      <c r="DC10" s="628"/>
      <c r="DD10" s="634">
        <v>13989</v>
      </c>
      <c r="DE10" s="626"/>
      <c r="DF10" s="626"/>
      <c r="DG10" s="626"/>
      <c r="DH10" s="626"/>
      <c r="DI10" s="626"/>
      <c r="DJ10" s="626"/>
      <c r="DK10" s="626"/>
      <c r="DL10" s="626"/>
      <c r="DM10" s="626"/>
      <c r="DN10" s="626"/>
      <c r="DO10" s="626"/>
      <c r="DP10" s="627"/>
      <c r="DQ10" s="634">
        <v>170012</v>
      </c>
      <c r="DR10" s="626"/>
      <c r="DS10" s="626"/>
      <c r="DT10" s="626"/>
      <c r="DU10" s="626"/>
      <c r="DV10" s="626"/>
      <c r="DW10" s="626"/>
      <c r="DX10" s="626"/>
      <c r="DY10" s="626"/>
      <c r="DZ10" s="626"/>
      <c r="EA10" s="626"/>
      <c r="EB10" s="626"/>
      <c r="EC10" s="635"/>
    </row>
    <row r="11" spans="2:143" ht="11.25" customHeight="1">
      <c r="B11" s="622" t="s">
        <v>231</v>
      </c>
      <c r="C11" s="623"/>
      <c r="D11" s="623"/>
      <c r="E11" s="623"/>
      <c r="F11" s="623"/>
      <c r="G11" s="623"/>
      <c r="H11" s="623"/>
      <c r="I11" s="623"/>
      <c r="J11" s="623"/>
      <c r="K11" s="623"/>
      <c r="L11" s="623"/>
      <c r="M11" s="623"/>
      <c r="N11" s="623"/>
      <c r="O11" s="623"/>
      <c r="P11" s="623"/>
      <c r="Q11" s="624"/>
      <c r="R11" s="625">
        <v>16960</v>
      </c>
      <c r="S11" s="626"/>
      <c r="T11" s="626"/>
      <c r="U11" s="626"/>
      <c r="V11" s="626"/>
      <c r="W11" s="626"/>
      <c r="X11" s="626"/>
      <c r="Y11" s="627"/>
      <c r="Z11" s="628">
        <v>0</v>
      </c>
      <c r="AA11" s="628"/>
      <c r="AB11" s="628"/>
      <c r="AC11" s="628"/>
      <c r="AD11" s="629">
        <v>16960</v>
      </c>
      <c r="AE11" s="629"/>
      <c r="AF11" s="629"/>
      <c r="AG11" s="629"/>
      <c r="AH11" s="629"/>
      <c r="AI11" s="629"/>
      <c r="AJ11" s="629"/>
      <c r="AK11" s="629"/>
      <c r="AL11" s="630">
        <v>0.1</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1670821</v>
      </c>
      <c r="BH11" s="626"/>
      <c r="BI11" s="626"/>
      <c r="BJ11" s="626"/>
      <c r="BK11" s="626"/>
      <c r="BL11" s="626"/>
      <c r="BM11" s="626"/>
      <c r="BN11" s="627"/>
      <c r="BO11" s="628">
        <v>5.5</v>
      </c>
      <c r="BP11" s="628"/>
      <c r="BQ11" s="628"/>
      <c r="BR11" s="628"/>
      <c r="BS11" s="634">
        <v>279064</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113135</v>
      </c>
      <c r="CS11" s="626"/>
      <c r="CT11" s="626"/>
      <c r="CU11" s="626"/>
      <c r="CV11" s="626"/>
      <c r="CW11" s="626"/>
      <c r="CX11" s="626"/>
      <c r="CY11" s="627"/>
      <c r="CZ11" s="628">
        <v>0.2</v>
      </c>
      <c r="DA11" s="628"/>
      <c r="DB11" s="628"/>
      <c r="DC11" s="628"/>
      <c r="DD11" s="634">
        <v>39763</v>
      </c>
      <c r="DE11" s="626"/>
      <c r="DF11" s="626"/>
      <c r="DG11" s="626"/>
      <c r="DH11" s="626"/>
      <c r="DI11" s="626"/>
      <c r="DJ11" s="626"/>
      <c r="DK11" s="626"/>
      <c r="DL11" s="626"/>
      <c r="DM11" s="626"/>
      <c r="DN11" s="626"/>
      <c r="DO11" s="626"/>
      <c r="DP11" s="627"/>
      <c r="DQ11" s="634">
        <v>81571</v>
      </c>
      <c r="DR11" s="626"/>
      <c r="DS11" s="626"/>
      <c r="DT11" s="626"/>
      <c r="DU11" s="626"/>
      <c r="DV11" s="626"/>
      <c r="DW11" s="626"/>
      <c r="DX11" s="626"/>
      <c r="DY11" s="626"/>
      <c r="DZ11" s="626"/>
      <c r="EA11" s="626"/>
      <c r="EB11" s="626"/>
      <c r="EC11" s="635"/>
    </row>
    <row r="12" spans="2:143" ht="11.25" customHeight="1">
      <c r="B12" s="622" t="s">
        <v>234</v>
      </c>
      <c r="C12" s="623"/>
      <c r="D12" s="623"/>
      <c r="E12" s="623"/>
      <c r="F12" s="623"/>
      <c r="G12" s="623"/>
      <c r="H12" s="623"/>
      <c r="I12" s="623"/>
      <c r="J12" s="623"/>
      <c r="K12" s="623"/>
      <c r="L12" s="623"/>
      <c r="M12" s="623"/>
      <c r="N12" s="623"/>
      <c r="O12" s="623"/>
      <c r="P12" s="623"/>
      <c r="Q12" s="624"/>
      <c r="R12" s="625" t="s">
        <v>223</v>
      </c>
      <c r="S12" s="626"/>
      <c r="T12" s="626"/>
      <c r="U12" s="626"/>
      <c r="V12" s="626"/>
      <c r="W12" s="626"/>
      <c r="X12" s="626"/>
      <c r="Y12" s="627"/>
      <c r="Z12" s="628" t="s">
        <v>223</v>
      </c>
      <c r="AA12" s="628"/>
      <c r="AB12" s="628"/>
      <c r="AC12" s="628"/>
      <c r="AD12" s="629" t="s">
        <v>223</v>
      </c>
      <c r="AE12" s="629"/>
      <c r="AF12" s="629"/>
      <c r="AG12" s="629"/>
      <c r="AH12" s="629"/>
      <c r="AI12" s="629"/>
      <c r="AJ12" s="629"/>
      <c r="AK12" s="629"/>
      <c r="AL12" s="630" t="s">
        <v>223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11859656</v>
      </c>
      <c r="BH12" s="626"/>
      <c r="BI12" s="626"/>
      <c r="BJ12" s="626"/>
      <c r="BK12" s="626"/>
      <c r="BL12" s="626"/>
      <c r="BM12" s="626"/>
      <c r="BN12" s="627"/>
      <c r="BO12" s="628">
        <v>38.700000000000003</v>
      </c>
      <c r="BP12" s="628"/>
      <c r="BQ12" s="628"/>
      <c r="BR12" s="628"/>
      <c r="BS12" s="634" t="s">
        <v>223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170955</v>
      </c>
      <c r="CS12" s="626"/>
      <c r="CT12" s="626"/>
      <c r="CU12" s="626"/>
      <c r="CV12" s="626"/>
      <c r="CW12" s="626"/>
      <c r="CX12" s="626"/>
      <c r="CY12" s="627"/>
      <c r="CZ12" s="628">
        <v>0.3</v>
      </c>
      <c r="DA12" s="628"/>
      <c r="DB12" s="628"/>
      <c r="DC12" s="628"/>
      <c r="DD12" s="634">
        <v>5589</v>
      </c>
      <c r="DE12" s="626"/>
      <c r="DF12" s="626"/>
      <c r="DG12" s="626"/>
      <c r="DH12" s="626"/>
      <c r="DI12" s="626"/>
      <c r="DJ12" s="626"/>
      <c r="DK12" s="626"/>
      <c r="DL12" s="626"/>
      <c r="DM12" s="626"/>
      <c r="DN12" s="626"/>
      <c r="DO12" s="626"/>
      <c r="DP12" s="627"/>
      <c r="DQ12" s="634">
        <v>139567</v>
      </c>
      <c r="DR12" s="626"/>
      <c r="DS12" s="626"/>
      <c r="DT12" s="626"/>
      <c r="DU12" s="626"/>
      <c r="DV12" s="626"/>
      <c r="DW12" s="626"/>
      <c r="DX12" s="626"/>
      <c r="DY12" s="626"/>
      <c r="DZ12" s="626"/>
      <c r="EA12" s="626"/>
      <c r="EB12" s="626"/>
      <c r="EC12" s="635"/>
    </row>
    <row r="13" spans="2:143" ht="11.25" customHeight="1">
      <c r="B13" s="622" t="s">
        <v>237</v>
      </c>
      <c r="C13" s="623"/>
      <c r="D13" s="623"/>
      <c r="E13" s="623"/>
      <c r="F13" s="623"/>
      <c r="G13" s="623"/>
      <c r="H13" s="623"/>
      <c r="I13" s="623"/>
      <c r="J13" s="623"/>
      <c r="K13" s="623"/>
      <c r="L13" s="623"/>
      <c r="M13" s="623"/>
      <c r="N13" s="623"/>
      <c r="O13" s="623"/>
      <c r="P13" s="623"/>
      <c r="Q13" s="624"/>
      <c r="R13" s="625">
        <v>116291</v>
      </c>
      <c r="S13" s="626"/>
      <c r="T13" s="626"/>
      <c r="U13" s="626"/>
      <c r="V13" s="626"/>
      <c r="W13" s="626"/>
      <c r="X13" s="626"/>
      <c r="Y13" s="627"/>
      <c r="Z13" s="628">
        <v>0.2</v>
      </c>
      <c r="AA13" s="628"/>
      <c r="AB13" s="628"/>
      <c r="AC13" s="628"/>
      <c r="AD13" s="629">
        <v>116291</v>
      </c>
      <c r="AE13" s="629"/>
      <c r="AF13" s="629"/>
      <c r="AG13" s="629"/>
      <c r="AH13" s="629"/>
      <c r="AI13" s="629"/>
      <c r="AJ13" s="629"/>
      <c r="AK13" s="629"/>
      <c r="AL13" s="630">
        <v>0.3</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11360290</v>
      </c>
      <c r="BH13" s="626"/>
      <c r="BI13" s="626"/>
      <c r="BJ13" s="626"/>
      <c r="BK13" s="626"/>
      <c r="BL13" s="626"/>
      <c r="BM13" s="626"/>
      <c r="BN13" s="627"/>
      <c r="BO13" s="628">
        <v>37.1</v>
      </c>
      <c r="BP13" s="628"/>
      <c r="BQ13" s="628"/>
      <c r="BR13" s="628"/>
      <c r="BS13" s="634" t="s">
        <v>223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4290863</v>
      </c>
      <c r="CS13" s="626"/>
      <c r="CT13" s="626"/>
      <c r="CU13" s="626"/>
      <c r="CV13" s="626"/>
      <c r="CW13" s="626"/>
      <c r="CX13" s="626"/>
      <c r="CY13" s="627"/>
      <c r="CZ13" s="628">
        <v>7</v>
      </c>
      <c r="DA13" s="628"/>
      <c r="DB13" s="628"/>
      <c r="DC13" s="628"/>
      <c r="DD13" s="634">
        <v>1042926</v>
      </c>
      <c r="DE13" s="626"/>
      <c r="DF13" s="626"/>
      <c r="DG13" s="626"/>
      <c r="DH13" s="626"/>
      <c r="DI13" s="626"/>
      <c r="DJ13" s="626"/>
      <c r="DK13" s="626"/>
      <c r="DL13" s="626"/>
      <c r="DM13" s="626"/>
      <c r="DN13" s="626"/>
      <c r="DO13" s="626"/>
      <c r="DP13" s="627"/>
      <c r="DQ13" s="634">
        <v>3388403</v>
      </c>
      <c r="DR13" s="626"/>
      <c r="DS13" s="626"/>
      <c r="DT13" s="626"/>
      <c r="DU13" s="626"/>
      <c r="DV13" s="626"/>
      <c r="DW13" s="626"/>
      <c r="DX13" s="626"/>
      <c r="DY13" s="626"/>
      <c r="DZ13" s="626"/>
      <c r="EA13" s="626"/>
      <c r="EB13" s="626"/>
      <c r="EC13" s="635"/>
    </row>
    <row r="14" spans="2:143" ht="11.25" customHeight="1">
      <c r="B14" s="622" t="s">
        <v>240</v>
      </c>
      <c r="C14" s="623"/>
      <c r="D14" s="623"/>
      <c r="E14" s="623"/>
      <c r="F14" s="623"/>
      <c r="G14" s="623"/>
      <c r="H14" s="623"/>
      <c r="I14" s="623"/>
      <c r="J14" s="623"/>
      <c r="K14" s="623"/>
      <c r="L14" s="623"/>
      <c r="M14" s="623"/>
      <c r="N14" s="623"/>
      <c r="O14" s="623"/>
      <c r="P14" s="623"/>
      <c r="Q14" s="624"/>
      <c r="R14" s="625" t="s">
        <v>223</v>
      </c>
      <c r="S14" s="626"/>
      <c r="T14" s="626"/>
      <c r="U14" s="626"/>
      <c r="V14" s="626"/>
      <c r="W14" s="626"/>
      <c r="X14" s="626"/>
      <c r="Y14" s="627"/>
      <c r="Z14" s="628" t="s">
        <v>223</v>
      </c>
      <c r="AA14" s="628"/>
      <c r="AB14" s="628"/>
      <c r="AC14" s="628"/>
      <c r="AD14" s="629" t="s">
        <v>223</v>
      </c>
      <c r="AE14" s="629"/>
      <c r="AF14" s="629"/>
      <c r="AG14" s="629"/>
      <c r="AH14" s="629"/>
      <c r="AI14" s="629"/>
      <c r="AJ14" s="629"/>
      <c r="AK14" s="629"/>
      <c r="AL14" s="630" t="s">
        <v>223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126310</v>
      </c>
      <c r="BH14" s="626"/>
      <c r="BI14" s="626"/>
      <c r="BJ14" s="626"/>
      <c r="BK14" s="626"/>
      <c r="BL14" s="626"/>
      <c r="BM14" s="626"/>
      <c r="BN14" s="627"/>
      <c r="BO14" s="628">
        <v>0.4</v>
      </c>
      <c r="BP14" s="628"/>
      <c r="BQ14" s="628"/>
      <c r="BR14" s="628"/>
      <c r="BS14" s="634" t="s">
        <v>223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2228451</v>
      </c>
      <c r="CS14" s="626"/>
      <c r="CT14" s="626"/>
      <c r="CU14" s="626"/>
      <c r="CV14" s="626"/>
      <c r="CW14" s="626"/>
      <c r="CX14" s="626"/>
      <c r="CY14" s="627"/>
      <c r="CZ14" s="628">
        <v>3.6</v>
      </c>
      <c r="DA14" s="628"/>
      <c r="DB14" s="628"/>
      <c r="DC14" s="628"/>
      <c r="DD14" s="634">
        <v>40626</v>
      </c>
      <c r="DE14" s="626"/>
      <c r="DF14" s="626"/>
      <c r="DG14" s="626"/>
      <c r="DH14" s="626"/>
      <c r="DI14" s="626"/>
      <c r="DJ14" s="626"/>
      <c r="DK14" s="626"/>
      <c r="DL14" s="626"/>
      <c r="DM14" s="626"/>
      <c r="DN14" s="626"/>
      <c r="DO14" s="626"/>
      <c r="DP14" s="627"/>
      <c r="DQ14" s="634">
        <v>1578142</v>
      </c>
      <c r="DR14" s="626"/>
      <c r="DS14" s="626"/>
      <c r="DT14" s="626"/>
      <c r="DU14" s="626"/>
      <c r="DV14" s="626"/>
      <c r="DW14" s="626"/>
      <c r="DX14" s="626"/>
      <c r="DY14" s="626"/>
      <c r="DZ14" s="626"/>
      <c r="EA14" s="626"/>
      <c r="EB14" s="626"/>
      <c r="EC14" s="635"/>
    </row>
    <row r="15" spans="2:143" ht="11.25" customHeight="1">
      <c r="B15" s="622" t="s">
        <v>243</v>
      </c>
      <c r="C15" s="623"/>
      <c r="D15" s="623"/>
      <c r="E15" s="623"/>
      <c r="F15" s="623"/>
      <c r="G15" s="623"/>
      <c r="H15" s="623"/>
      <c r="I15" s="623"/>
      <c r="J15" s="623"/>
      <c r="K15" s="623"/>
      <c r="L15" s="623"/>
      <c r="M15" s="623"/>
      <c r="N15" s="623"/>
      <c r="O15" s="623"/>
      <c r="P15" s="623"/>
      <c r="Q15" s="624"/>
      <c r="R15" s="625">
        <v>139058</v>
      </c>
      <c r="S15" s="626"/>
      <c r="T15" s="626"/>
      <c r="U15" s="626"/>
      <c r="V15" s="626"/>
      <c r="W15" s="626"/>
      <c r="X15" s="626"/>
      <c r="Y15" s="627"/>
      <c r="Z15" s="628">
        <v>0.2</v>
      </c>
      <c r="AA15" s="628"/>
      <c r="AB15" s="628"/>
      <c r="AC15" s="628"/>
      <c r="AD15" s="629">
        <v>139058</v>
      </c>
      <c r="AE15" s="629"/>
      <c r="AF15" s="629"/>
      <c r="AG15" s="629"/>
      <c r="AH15" s="629"/>
      <c r="AI15" s="629"/>
      <c r="AJ15" s="629"/>
      <c r="AK15" s="629"/>
      <c r="AL15" s="630">
        <v>0.4</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864685</v>
      </c>
      <c r="BH15" s="626"/>
      <c r="BI15" s="626"/>
      <c r="BJ15" s="626"/>
      <c r="BK15" s="626"/>
      <c r="BL15" s="626"/>
      <c r="BM15" s="626"/>
      <c r="BN15" s="627"/>
      <c r="BO15" s="628">
        <v>2.8</v>
      </c>
      <c r="BP15" s="628"/>
      <c r="BQ15" s="628"/>
      <c r="BR15" s="628"/>
      <c r="BS15" s="634" t="s">
        <v>223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7073355</v>
      </c>
      <c r="CS15" s="626"/>
      <c r="CT15" s="626"/>
      <c r="CU15" s="626"/>
      <c r="CV15" s="626"/>
      <c r="CW15" s="626"/>
      <c r="CX15" s="626"/>
      <c r="CY15" s="627"/>
      <c r="CZ15" s="628">
        <v>11.5</v>
      </c>
      <c r="DA15" s="628"/>
      <c r="DB15" s="628"/>
      <c r="DC15" s="628"/>
      <c r="DD15" s="634">
        <v>1107285</v>
      </c>
      <c r="DE15" s="626"/>
      <c r="DF15" s="626"/>
      <c r="DG15" s="626"/>
      <c r="DH15" s="626"/>
      <c r="DI15" s="626"/>
      <c r="DJ15" s="626"/>
      <c r="DK15" s="626"/>
      <c r="DL15" s="626"/>
      <c r="DM15" s="626"/>
      <c r="DN15" s="626"/>
      <c r="DO15" s="626"/>
      <c r="DP15" s="627"/>
      <c r="DQ15" s="634">
        <v>5754994</v>
      </c>
      <c r="DR15" s="626"/>
      <c r="DS15" s="626"/>
      <c r="DT15" s="626"/>
      <c r="DU15" s="626"/>
      <c r="DV15" s="626"/>
      <c r="DW15" s="626"/>
      <c r="DX15" s="626"/>
      <c r="DY15" s="626"/>
      <c r="DZ15" s="626"/>
      <c r="EA15" s="626"/>
      <c r="EB15" s="626"/>
      <c r="EC15" s="635"/>
    </row>
    <row r="16" spans="2:143" ht="11.25" customHeight="1">
      <c r="B16" s="622" t="s">
        <v>246</v>
      </c>
      <c r="C16" s="623"/>
      <c r="D16" s="623"/>
      <c r="E16" s="623"/>
      <c r="F16" s="623"/>
      <c r="G16" s="623"/>
      <c r="H16" s="623"/>
      <c r="I16" s="623"/>
      <c r="J16" s="623"/>
      <c r="K16" s="623"/>
      <c r="L16" s="623"/>
      <c r="M16" s="623"/>
      <c r="N16" s="623"/>
      <c r="O16" s="623"/>
      <c r="P16" s="623"/>
      <c r="Q16" s="624"/>
      <c r="R16" s="625">
        <v>533874</v>
      </c>
      <c r="S16" s="626"/>
      <c r="T16" s="626"/>
      <c r="U16" s="626"/>
      <c r="V16" s="626"/>
      <c r="W16" s="626"/>
      <c r="X16" s="626"/>
      <c r="Y16" s="627"/>
      <c r="Z16" s="628">
        <v>0.8</v>
      </c>
      <c r="AA16" s="628"/>
      <c r="AB16" s="628"/>
      <c r="AC16" s="628"/>
      <c r="AD16" s="629">
        <v>427049</v>
      </c>
      <c r="AE16" s="629"/>
      <c r="AF16" s="629"/>
      <c r="AG16" s="629"/>
      <c r="AH16" s="629"/>
      <c r="AI16" s="629"/>
      <c r="AJ16" s="629"/>
      <c r="AK16" s="629"/>
      <c r="AL16" s="630">
        <v>1.3</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223</v>
      </c>
      <c r="BH16" s="626"/>
      <c r="BI16" s="626"/>
      <c r="BJ16" s="626"/>
      <c r="BK16" s="626"/>
      <c r="BL16" s="626"/>
      <c r="BM16" s="626"/>
      <c r="BN16" s="627"/>
      <c r="BO16" s="628" t="s">
        <v>223</v>
      </c>
      <c r="BP16" s="628"/>
      <c r="BQ16" s="628"/>
      <c r="BR16" s="628"/>
      <c r="BS16" s="634" t="s">
        <v>223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v>24353</v>
      </c>
      <c r="CS16" s="626"/>
      <c r="CT16" s="626"/>
      <c r="CU16" s="626"/>
      <c r="CV16" s="626"/>
      <c r="CW16" s="626"/>
      <c r="CX16" s="626"/>
      <c r="CY16" s="627"/>
      <c r="CZ16" s="628">
        <v>0</v>
      </c>
      <c r="DA16" s="628"/>
      <c r="DB16" s="628"/>
      <c r="DC16" s="628"/>
      <c r="DD16" s="634" t="s">
        <v>223</v>
      </c>
      <c r="DE16" s="626"/>
      <c r="DF16" s="626"/>
      <c r="DG16" s="626"/>
      <c r="DH16" s="626"/>
      <c r="DI16" s="626"/>
      <c r="DJ16" s="626"/>
      <c r="DK16" s="626"/>
      <c r="DL16" s="626"/>
      <c r="DM16" s="626"/>
      <c r="DN16" s="626"/>
      <c r="DO16" s="626"/>
      <c r="DP16" s="627"/>
      <c r="DQ16" s="634">
        <v>24353</v>
      </c>
      <c r="DR16" s="626"/>
      <c r="DS16" s="626"/>
      <c r="DT16" s="626"/>
      <c r="DU16" s="626"/>
      <c r="DV16" s="626"/>
      <c r="DW16" s="626"/>
      <c r="DX16" s="626"/>
      <c r="DY16" s="626"/>
      <c r="DZ16" s="626"/>
      <c r="EA16" s="626"/>
      <c r="EB16" s="626"/>
      <c r="EC16" s="635"/>
    </row>
    <row r="17" spans="2:133" ht="11.25" customHeight="1">
      <c r="B17" s="622" t="s">
        <v>249</v>
      </c>
      <c r="C17" s="623"/>
      <c r="D17" s="623"/>
      <c r="E17" s="623"/>
      <c r="F17" s="623"/>
      <c r="G17" s="623"/>
      <c r="H17" s="623"/>
      <c r="I17" s="623"/>
      <c r="J17" s="623"/>
      <c r="K17" s="623"/>
      <c r="L17" s="623"/>
      <c r="M17" s="623"/>
      <c r="N17" s="623"/>
      <c r="O17" s="623"/>
      <c r="P17" s="623"/>
      <c r="Q17" s="624"/>
      <c r="R17" s="625">
        <v>427049</v>
      </c>
      <c r="S17" s="626"/>
      <c r="T17" s="626"/>
      <c r="U17" s="626"/>
      <c r="V17" s="626"/>
      <c r="W17" s="626"/>
      <c r="X17" s="626"/>
      <c r="Y17" s="627"/>
      <c r="Z17" s="628">
        <v>0.7</v>
      </c>
      <c r="AA17" s="628"/>
      <c r="AB17" s="628"/>
      <c r="AC17" s="628"/>
      <c r="AD17" s="629">
        <v>427049</v>
      </c>
      <c r="AE17" s="629"/>
      <c r="AF17" s="629"/>
      <c r="AG17" s="629"/>
      <c r="AH17" s="629"/>
      <c r="AI17" s="629"/>
      <c r="AJ17" s="629"/>
      <c r="AK17" s="629"/>
      <c r="AL17" s="630">
        <v>1.3</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v>60</v>
      </c>
      <c r="BH17" s="626"/>
      <c r="BI17" s="626"/>
      <c r="BJ17" s="626"/>
      <c r="BK17" s="626"/>
      <c r="BL17" s="626"/>
      <c r="BM17" s="626"/>
      <c r="BN17" s="627"/>
      <c r="BO17" s="628">
        <v>0</v>
      </c>
      <c r="BP17" s="628"/>
      <c r="BQ17" s="628"/>
      <c r="BR17" s="628"/>
      <c r="BS17" s="634" t="s">
        <v>223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3398688</v>
      </c>
      <c r="CS17" s="626"/>
      <c r="CT17" s="626"/>
      <c r="CU17" s="626"/>
      <c r="CV17" s="626"/>
      <c r="CW17" s="626"/>
      <c r="CX17" s="626"/>
      <c r="CY17" s="627"/>
      <c r="CZ17" s="628">
        <v>5.5</v>
      </c>
      <c r="DA17" s="628"/>
      <c r="DB17" s="628"/>
      <c r="DC17" s="628"/>
      <c r="DD17" s="634" t="s">
        <v>223</v>
      </c>
      <c r="DE17" s="626"/>
      <c r="DF17" s="626"/>
      <c r="DG17" s="626"/>
      <c r="DH17" s="626"/>
      <c r="DI17" s="626"/>
      <c r="DJ17" s="626"/>
      <c r="DK17" s="626"/>
      <c r="DL17" s="626"/>
      <c r="DM17" s="626"/>
      <c r="DN17" s="626"/>
      <c r="DO17" s="626"/>
      <c r="DP17" s="627"/>
      <c r="DQ17" s="634">
        <v>3398688</v>
      </c>
      <c r="DR17" s="626"/>
      <c r="DS17" s="626"/>
      <c r="DT17" s="626"/>
      <c r="DU17" s="626"/>
      <c r="DV17" s="626"/>
      <c r="DW17" s="626"/>
      <c r="DX17" s="626"/>
      <c r="DY17" s="626"/>
      <c r="DZ17" s="626"/>
      <c r="EA17" s="626"/>
      <c r="EB17" s="626"/>
      <c r="EC17" s="635"/>
    </row>
    <row r="18" spans="2:133" ht="11.25" customHeight="1">
      <c r="B18" s="622" t="s">
        <v>252</v>
      </c>
      <c r="C18" s="623"/>
      <c r="D18" s="623"/>
      <c r="E18" s="623"/>
      <c r="F18" s="623"/>
      <c r="G18" s="623"/>
      <c r="H18" s="623"/>
      <c r="I18" s="623"/>
      <c r="J18" s="623"/>
      <c r="K18" s="623"/>
      <c r="L18" s="623"/>
      <c r="M18" s="623"/>
      <c r="N18" s="623"/>
      <c r="O18" s="623"/>
      <c r="P18" s="623"/>
      <c r="Q18" s="624"/>
      <c r="R18" s="625">
        <v>106500</v>
      </c>
      <c r="S18" s="626"/>
      <c r="T18" s="626"/>
      <c r="U18" s="626"/>
      <c r="V18" s="626"/>
      <c r="W18" s="626"/>
      <c r="X18" s="626"/>
      <c r="Y18" s="627"/>
      <c r="Z18" s="628">
        <v>0.2</v>
      </c>
      <c r="AA18" s="628"/>
      <c r="AB18" s="628"/>
      <c r="AC18" s="628"/>
      <c r="AD18" s="629" t="s">
        <v>223</v>
      </c>
      <c r="AE18" s="629"/>
      <c r="AF18" s="629"/>
      <c r="AG18" s="629"/>
      <c r="AH18" s="629"/>
      <c r="AI18" s="629"/>
      <c r="AJ18" s="629"/>
      <c r="AK18" s="629"/>
      <c r="AL18" s="630" t="s">
        <v>223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223</v>
      </c>
      <c r="BH18" s="626"/>
      <c r="BI18" s="626"/>
      <c r="BJ18" s="626"/>
      <c r="BK18" s="626"/>
      <c r="BL18" s="626"/>
      <c r="BM18" s="626"/>
      <c r="BN18" s="627"/>
      <c r="BO18" s="628" t="s">
        <v>223</v>
      </c>
      <c r="BP18" s="628"/>
      <c r="BQ18" s="628"/>
      <c r="BR18" s="628"/>
      <c r="BS18" s="634" t="s">
        <v>223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223</v>
      </c>
      <c r="CS18" s="626"/>
      <c r="CT18" s="626"/>
      <c r="CU18" s="626"/>
      <c r="CV18" s="626"/>
      <c r="CW18" s="626"/>
      <c r="CX18" s="626"/>
      <c r="CY18" s="627"/>
      <c r="CZ18" s="628" t="s">
        <v>223</v>
      </c>
      <c r="DA18" s="628"/>
      <c r="DB18" s="628"/>
      <c r="DC18" s="628"/>
      <c r="DD18" s="634" t="s">
        <v>223</v>
      </c>
      <c r="DE18" s="626"/>
      <c r="DF18" s="626"/>
      <c r="DG18" s="626"/>
      <c r="DH18" s="626"/>
      <c r="DI18" s="626"/>
      <c r="DJ18" s="626"/>
      <c r="DK18" s="626"/>
      <c r="DL18" s="626"/>
      <c r="DM18" s="626"/>
      <c r="DN18" s="626"/>
      <c r="DO18" s="626"/>
      <c r="DP18" s="627"/>
      <c r="DQ18" s="634" t="s">
        <v>223</v>
      </c>
      <c r="DR18" s="626"/>
      <c r="DS18" s="626"/>
      <c r="DT18" s="626"/>
      <c r="DU18" s="626"/>
      <c r="DV18" s="626"/>
      <c r="DW18" s="626"/>
      <c r="DX18" s="626"/>
      <c r="DY18" s="626"/>
      <c r="DZ18" s="626"/>
      <c r="EA18" s="626"/>
      <c r="EB18" s="626"/>
      <c r="EC18" s="635"/>
    </row>
    <row r="19" spans="2:133" ht="11.25" customHeight="1">
      <c r="B19" s="622" t="s">
        <v>255</v>
      </c>
      <c r="C19" s="623"/>
      <c r="D19" s="623"/>
      <c r="E19" s="623"/>
      <c r="F19" s="623"/>
      <c r="G19" s="623"/>
      <c r="H19" s="623"/>
      <c r="I19" s="623"/>
      <c r="J19" s="623"/>
      <c r="K19" s="623"/>
      <c r="L19" s="623"/>
      <c r="M19" s="623"/>
      <c r="N19" s="623"/>
      <c r="O19" s="623"/>
      <c r="P19" s="623"/>
      <c r="Q19" s="624"/>
      <c r="R19" s="625">
        <v>325</v>
      </c>
      <c r="S19" s="626"/>
      <c r="T19" s="626"/>
      <c r="U19" s="626"/>
      <c r="V19" s="626"/>
      <c r="W19" s="626"/>
      <c r="X19" s="626"/>
      <c r="Y19" s="627"/>
      <c r="Z19" s="628">
        <v>0</v>
      </c>
      <c r="AA19" s="628"/>
      <c r="AB19" s="628"/>
      <c r="AC19" s="628"/>
      <c r="AD19" s="629" t="s">
        <v>223</v>
      </c>
      <c r="AE19" s="629"/>
      <c r="AF19" s="629"/>
      <c r="AG19" s="629"/>
      <c r="AH19" s="629"/>
      <c r="AI19" s="629"/>
      <c r="AJ19" s="629"/>
      <c r="AK19" s="629"/>
      <c r="AL19" s="630" t="s">
        <v>223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2285121</v>
      </c>
      <c r="BH19" s="626"/>
      <c r="BI19" s="626"/>
      <c r="BJ19" s="626"/>
      <c r="BK19" s="626"/>
      <c r="BL19" s="626"/>
      <c r="BM19" s="626"/>
      <c r="BN19" s="627"/>
      <c r="BO19" s="628">
        <v>7.5</v>
      </c>
      <c r="BP19" s="628"/>
      <c r="BQ19" s="628"/>
      <c r="BR19" s="628"/>
      <c r="BS19" s="634" t="s">
        <v>223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223</v>
      </c>
      <c r="CS19" s="626"/>
      <c r="CT19" s="626"/>
      <c r="CU19" s="626"/>
      <c r="CV19" s="626"/>
      <c r="CW19" s="626"/>
      <c r="CX19" s="626"/>
      <c r="CY19" s="627"/>
      <c r="CZ19" s="628" t="s">
        <v>223</v>
      </c>
      <c r="DA19" s="628"/>
      <c r="DB19" s="628"/>
      <c r="DC19" s="628"/>
      <c r="DD19" s="634" t="s">
        <v>223</v>
      </c>
      <c r="DE19" s="626"/>
      <c r="DF19" s="626"/>
      <c r="DG19" s="626"/>
      <c r="DH19" s="626"/>
      <c r="DI19" s="626"/>
      <c r="DJ19" s="626"/>
      <c r="DK19" s="626"/>
      <c r="DL19" s="626"/>
      <c r="DM19" s="626"/>
      <c r="DN19" s="626"/>
      <c r="DO19" s="626"/>
      <c r="DP19" s="627"/>
      <c r="DQ19" s="634" t="s">
        <v>223</v>
      </c>
      <c r="DR19" s="626"/>
      <c r="DS19" s="626"/>
      <c r="DT19" s="626"/>
      <c r="DU19" s="626"/>
      <c r="DV19" s="626"/>
      <c r="DW19" s="626"/>
      <c r="DX19" s="626"/>
      <c r="DY19" s="626"/>
      <c r="DZ19" s="626"/>
      <c r="EA19" s="626"/>
      <c r="EB19" s="626"/>
      <c r="EC19" s="635"/>
    </row>
    <row r="20" spans="2:133" ht="11.25" customHeight="1">
      <c r="B20" s="622" t="s">
        <v>258</v>
      </c>
      <c r="C20" s="623"/>
      <c r="D20" s="623"/>
      <c r="E20" s="623"/>
      <c r="F20" s="623"/>
      <c r="G20" s="623"/>
      <c r="H20" s="623"/>
      <c r="I20" s="623"/>
      <c r="J20" s="623"/>
      <c r="K20" s="623"/>
      <c r="L20" s="623"/>
      <c r="M20" s="623"/>
      <c r="N20" s="623"/>
      <c r="O20" s="623"/>
      <c r="P20" s="623"/>
      <c r="Q20" s="624"/>
      <c r="R20" s="625">
        <v>35799057</v>
      </c>
      <c r="S20" s="626"/>
      <c r="T20" s="626"/>
      <c r="U20" s="626"/>
      <c r="V20" s="626"/>
      <c r="W20" s="626"/>
      <c r="X20" s="626"/>
      <c r="Y20" s="627"/>
      <c r="Z20" s="628">
        <v>56.7</v>
      </c>
      <c r="AA20" s="628"/>
      <c r="AB20" s="628"/>
      <c r="AC20" s="628"/>
      <c r="AD20" s="629">
        <v>33407111</v>
      </c>
      <c r="AE20" s="629"/>
      <c r="AF20" s="629"/>
      <c r="AG20" s="629"/>
      <c r="AH20" s="629"/>
      <c r="AI20" s="629"/>
      <c r="AJ20" s="629"/>
      <c r="AK20" s="629"/>
      <c r="AL20" s="630">
        <v>99.5</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2285121</v>
      </c>
      <c r="BH20" s="626"/>
      <c r="BI20" s="626"/>
      <c r="BJ20" s="626"/>
      <c r="BK20" s="626"/>
      <c r="BL20" s="626"/>
      <c r="BM20" s="626"/>
      <c r="BN20" s="627"/>
      <c r="BO20" s="628">
        <v>7.5</v>
      </c>
      <c r="BP20" s="628"/>
      <c r="BQ20" s="628"/>
      <c r="BR20" s="628"/>
      <c r="BS20" s="634" t="s">
        <v>223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61529066</v>
      </c>
      <c r="CS20" s="626"/>
      <c r="CT20" s="626"/>
      <c r="CU20" s="626"/>
      <c r="CV20" s="626"/>
      <c r="CW20" s="626"/>
      <c r="CX20" s="626"/>
      <c r="CY20" s="627"/>
      <c r="CZ20" s="628">
        <v>100</v>
      </c>
      <c r="DA20" s="628"/>
      <c r="DB20" s="628"/>
      <c r="DC20" s="628"/>
      <c r="DD20" s="634">
        <v>3872876</v>
      </c>
      <c r="DE20" s="626"/>
      <c r="DF20" s="626"/>
      <c r="DG20" s="626"/>
      <c r="DH20" s="626"/>
      <c r="DI20" s="626"/>
      <c r="DJ20" s="626"/>
      <c r="DK20" s="626"/>
      <c r="DL20" s="626"/>
      <c r="DM20" s="626"/>
      <c r="DN20" s="626"/>
      <c r="DO20" s="626"/>
      <c r="DP20" s="627"/>
      <c r="DQ20" s="634">
        <v>38928298</v>
      </c>
      <c r="DR20" s="626"/>
      <c r="DS20" s="626"/>
      <c r="DT20" s="626"/>
      <c r="DU20" s="626"/>
      <c r="DV20" s="626"/>
      <c r="DW20" s="626"/>
      <c r="DX20" s="626"/>
      <c r="DY20" s="626"/>
      <c r="DZ20" s="626"/>
      <c r="EA20" s="626"/>
      <c r="EB20" s="626"/>
      <c r="EC20" s="635"/>
    </row>
    <row r="21" spans="2:133" ht="11.25" customHeight="1">
      <c r="B21" s="622" t="s">
        <v>261</v>
      </c>
      <c r="C21" s="623"/>
      <c r="D21" s="623"/>
      <c r="E21" s="623"/>
      <c r="F21" s="623"/>
      <c r="G21" s="623"/>
      <c r="H21" s="623"/>
      <c r="I21" s="623"/>
      <c r="J21" s="623"/>
      <c r="K21" s="623"/>
      <c r="L21" s="623"/>
      <c r="M21" s="623"/>
      <c r="N21" s="623"/>
      <c r="O21" s="623"/>
      <c r="P21" s="623"/>
      <c r="Q21" s="624"/>
      <c r="R21" s="625">
        <v>18963</v>
      </c>
      <c r="S21" s="626"/>
      <c r="T21" s="626"/>
      <c r="U21" s="626"/>
      <c r="V21" s="626"/>
      <c r="W21" s="626"/>
      <c r="X21" s="626"/>
      <c r="Y21" s="627"/>
      <c r="Z21" s="628">
        <v>0</v>
      </c>
      <c r="AA21" s="628"/>
      <c r="AB21" s="628"/>
      <c r="AC21" s="628"/>
      <c r="AD21" s="629">
        <v>18963</v>
      </c>
      <c r="AE21" s="629"/>
      <c r="AF21" s="629"/>
      <c r="AG21" s="629"/>
      <c r="AH21" s="629"/>
      <c r="AI21" s="629"/>
      <c r="AJ21" s="629"/>
      <c r="AK21" s="629"/>
      <c r="AL21" s="630">
        <v>0.1</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t="s">
        <v>223</v>
      </c>
      <c r="BH21" s="626"/>
      <c r="BI21" s="626"/>
      <c r="BJ21" s="626"/>
      <c r="BK21" s="626"/>
      <c r="BL21" s="626"/>
      <c r="BM21" s="626"/>
      <c r="BN21" s="627"/>
      <c r="BO21" s="628" t="s">
        <v>223</v>
      </c>
      <c r="BP21" s="628"/>
      <c r="BQ21" s="628"/>
      <c r="BR21" s="628"/>
      <c r="BS21" s="634" t="s">
        <v>223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c r="B22" s="622" t="s">
        <v>263</v>
      </c>
      <c r="C22" s="623"/>
      <c r="D22" s="623"/>
      <c r="E22" s="623"/>
      <c r="F22" s="623"/>
      <c r="G22" s="623"/>
      <c r="H22" s="623"/>
      <c r="I22" s="623"/>
      <c r="J22" s="623"/>
      <c r="K22" s="623"/>
      <c r="L22" s="623"/>
      <c r="M22" s="623"/>
      <c r="N22" s="623"/>
      <c r="O22" s="623"/>
      <c r="P22" s="623"/>
      <c r="Q22" s="624"/>
      <c r="R22" s="625">
        <v>497966</v>
      </c>
      <c r="S22" s="626"/>
      <c r="T22" s="626"/>
      <c r="U22" s="626"/>
      <c r="V22" s="626"/>
      <c r="W22" s="626"/>
      <c r="X22" s="626"/>
      <c r="Y22" s="627"/>
      <c r="Z22" s="628">
        <v>0.8</v>
      </c>
      <c r="AA22" s="628"/>
      <c r="AB22" s="628"/>
      <c r="AC22" s="628"/>
      <c r="AD22" s="629" t="s">
        <v>223</v>
      </c>
      <c r="AE22" s="629"/>
      <c r="AF22" s="629"/>
      <c r="AG22" s="629"/>
      <c r="AH22" s="629"/>
      <c r="AI22" s="629"/>
      <c r="AJ22" s="629"/>
      <c r="AK22" s="629"/>
      <c r="AL22" s="630" t="s">
        <v>223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223</v>
      </c>
      <c r="BH22" s="626"/>
      <c r="BI22" s="626"/>
      <c r="BJ22" s="626"/>
      <c r="BK22" s="626"/>
      <c r="BL22" s="626"/>
      <c r="BM22" s="626"/>
      <c r="BN22" s="627"/>
      <c r="BO22" s="628" t="s">
        <v>223</v>
      </c>
      <c r="BP22" s="628"/>
      <c r="BQ22" s="628"/>
      <c r="BR22" s="628"/>
      <c r="BS22" s="634" t="s">
        <v>223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c r="B23" s="622" t="s">
        <v>266</v>
      </c>
      <c r="C23" s="623"/>
      <c r="D23" s="623"/>
      <c r="E23" s="623"/>
      <c r="F23" s="623"/>
      <c r="G23" s="623"/>
      <c r="H23" s="623"/>
      <c r="I23" s="623"/>
      <c r="J23" s="623"/>
      <c r="K23" s="623"/>
      <c r="L23" s="623"/>
      <c r="M23" s="623"/>
      <c r="N23" s="623"/>
      <c r="O23" s="623"/>
      <c r="P23" s="623"/>
      <c r="Q23" s="624"/>
      <c r="R23" s="625">
        <v>745215</v>
      </c>
      <c r="S23" s="626"/>
      <c r="T23" s="626"/>
      <c r="U23" s="626"/>
      <c r="V23" s="626"/>
      <c r="W23" s="626"/>
      <c r="X23" s="626"/>
      <c r="Y23" s="627"/>
      <c r="Z23" s="628">
        <v>1.2</v>
      </c>
      <c r="AA23" s="628"/>
      <c r="AB23" s="628"/>
      <c r="AC23" s="628"/>
      <c r="AD23" s="629">
        <v>112432</v>
      </c>
      <c r="AE23" s="629"/>
      <c r="AF23" s="629"/>
      <c r="AG23" s="629"/>
      <c r="AH23" s="629"/>
      <c r="AI23" s="629"/>
      <c r="AJ23" s="629"/>
      <c r="AK23" s="629"/>
      <c r="AL23" s="630">
        <v>0.3</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v>2285121</v>
      </c>
      <c r="BH23" s="626"/>
      <c r="BI23" s="626"/>
      <c r="BJ23" s="626"/>
      <c r="BK23" s="626"/>
      <c r="BL23" s="626"/>
      <c r="BM23" s="626"/>
      <c r="BN23" s="627"/>
      <c r="BO23" s="628">
        <v>7.5</v>
      </c>
      <c r="BP23" s="628"/>
      <c r="BQ23" s="628"/>
      <c r="BR23" s="628"/>
      <c r="BS23" s="634" t="s">
        <v>223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c r="B24" s="622" t="s">
        <v>273</v>
      </c>
      <c r="C24" s="623"/>
      <c r="D24" s="623"/>
      <c r="E24" s="623"/>
      <c r="F24" s="623"/>
      <c r="G24" s="623"/>
      <c r="H24" s="623"/>
      <c r="I24" s="623"/>
      <c r="J24" s="623"/>
      <c r="K24" s="623"/>
      <c r="L24" s="623"/>
      <c r="M24" s="623"/>
      <c r="N24" s="623"/>
      <c r="O24" s="623"/>
      <c r="P24" s="623"/>
      <c r="Q24" s="624"/>
      <c r="R24" s="625">
        <v>264674</v>
      </c>
      <c r="S24" s="626"/>
      <c r="T24" s="626"/>
      <c r="U24" s="626"/>
      <c r="V24" s="626"/>
      <c r="W24" s="626"/>
      <c r="X24" s="626"/>
      <c r="Y24" s="627"/>
      <c r="Z24" s="628">
        <v>0.4</v>
      </c>
      <c r="AA24" s="628"/>
      <c r="AB24" s="628"/>
      <c r="AC24" s="628"/>
      <c r="AD24" s="629" t="s">
        <v>223</v>
      </c>
      <c r="AE24" s="629"/>
      <c r="AF24" s="629"/>
      <c r="AG24" s="629"/>
      <c r="AH24" s="629"/>
      <c r="AI24" s="629"/>
      <c r="AJ24" s="629"/>
      <c r="AK24" s="629"/>
      <c r="AL24" s="630" t="s">
        <v>223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223</v>
      </c>
      <c r="BH24" s="626"/>
      <c r="BI24" s="626"/>
      <c r="BJ24" s="626"/>
      <c r="BK24" s="626"/>
      <c r="BL24" s="626"/>
      <c r="BM24" s="626"/>
      <c r="BN24" s="627"/>
      <c r="BO24" s="628" t="s">
        <v>223</v>
      </c>
      <c r="BP24" s="628"/>
      <c r="BQ24" s="628"/>
      <c r="BR24" s="628"/>
      <c r="BS24" s="634" t="s">
        <v>223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32061834</v>
      </c>
      <c r="CS24" s="615"/>
      <c r="CT24" s="615"/>
      <c r="CU24" s="615"/>
      <c r="CV24" s="615"/>
      <c r="CW24" s="615"/>
      <c r="CX24" s="615"/>
      <c r="CY24" s="616"/>
      <c r="CZ24" s="652">
        <v>52.1</v>
      </c>
      <c r="DA24" s="653"/>
      <c r="DB24" s="653"/>
      <c r="DC24" s="654"/>
      <c r="DD24" s="651">
        <v>17146358</v>
      </c>
      <c r="DE24" s="615"/>
      <c r="DF24" s="615"/>
      <c r="DG24" s="615"/>
      <c r="DH24" s="615"/>
      <c r="DI24" s="615"/>
      <c r="DJ24" s="615"/>
      <c r="DK24" s="616"/>
      <c r="DL24" s="651">
        <v>16946569</v>
      </c>
      <c r="DM24" s="615"/>
      <c r="DN24" s="615"/>
      <c r="DO24" s="615"/>
      <c r="DP24" s="615"/>
      <c r="DQ24" s="615"/>
      <c r="DR24" s="615"/>
      <c r="DS24" s="615"/>
      <c r="DT24" s="615"/>
      <c r="DU24" s="615"/>
      <c r="DV24" s="616"/>
      <c r="DW24" s="619">
        <v>49.5</v>
      </c>
      <c r="DX24" s="620"/>
      <c r="DY24" s="620"/>
      <c r="DZ24" s="620"/>
      <c r="EA24" s="620"/>
      <c r="EB24" s="620"/>
      <c r="EC24" s="621"/>
    </row>
    <row r="25" spans="2:133" ht="11.25" customHeight="1">
      <c r="B25" s="622" t="s">
        <v>276</v>
      </c>
      <c r="C25" s="623"/>
      <c r="D25" s="623"/>
      <c r="E25" s="623"/>
      <c r="F25" s="623"/>
      <c r="G25" s="623"/>
      <c r="H25" s="623"/>
      <c r="I25" s="623"/>
      <c r="J25" s="623"/>
      <c r="K25" s="623"/>
      <c r="L25" s="623"/>
      <c r="M25" s="623"/>
      <c r="N25" s="623"/>
      <c r="O25" s="623"/>
      <c r="P25" s="623"/>
      <c r="Q25" s="624"/>
      <c r="R25" s="625">
        <v>11002550</v>
      </c>
      <c r="S25" s="626"/>
      <c r="T25" s="626"/>
      <c r="U25" s="626"/>
      <c r="V25" s="626"/>
      <c r="W25" s="626"/>
      <c r="X25" s="626"/>
      <c r="Y25" s="627"/>
      <c r="Z25" s="628">
        <v>17.399999999999999</v>
      </c>
      <c r="AA25" s="628"/>
      <c r="AB25" s="628"/>
      <c r="AC25" s="628"/>
      <c r="AD25" s="629" t="s">
        <v>223</v>
      </c>
      <c r="AE25" s="629"/>
      <c r="AF25" s="629"/>
      <c r="AG25" s="629"/>
      <c r="AH25" s="629"/>
      <c r="AI25" s="629"/>
      <c r="AJ25" s="629"/>
      <c r="AK25" s="629"/>
      <c r="AL25" s="630" t="s">
        <v>223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223</v>
      </c>
      <c r="BH25" s="626"/>
      <c r="BI25" s="626"/>
      <c r="BJ25" s="626"/>
      <c r="BK25" s="626"/>
      <c r="BL25" s="626"/>
      <c r="BM25" s="626"/>
      <c r="BN25" s="627"/>
      <c r="BO25" s="628" t="s">
        <v>223</v>
      </c>
      <c r="BP25" s="628"/>
      <c r="BQ25" s="628"/>
      <c r="BR25" s="628"/>
      <c r="BS25" s="634" t="s">
        <v>223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9011568</v>
      </c>
      <c r="CS25" s="657"/>
      <c r="CT25" s="657"/>
      <c r="CU25" s="657"/>
      <c r="CV25" s="657"/>
      <c r="CW25" s="657"/>
      <c r="CX25" s="657"/>
      <c r="CY25" s="658"/>
      <c r="CZ25" s="659">
        <v>14.6</v>
      </c>
      <c r="DA25" s="660"/>
      <c r="DB25" s="660"/>
      <c r="DC25" s="661"/>
      <c r="DD25" s="634">
        <v>7944358</v>
      </c>
      <c r="DE25" s="657"/>
      <c r="DF25" s="657"/>
      <c r="DG25" s="657"/>
      <c r="DH25" s="657"/>
      <c r="DI25" s="657"/>
      <c r="DJ25" s="657"/>
      <c r="DK25" s="658"/>
      <c r="DL25" s="634">
        <v>7868676</v>
      </c>
      <c r="DM25" s="657"/>
      <c r="DN25" s="657"/>
      <c r="DO25" s="657"/>
      <c r="DP25" s="657"/>
      <c r="DQ25" s="657"/>
      <c r="DR25" s="657"/>
      <c r="DS25" s="657"/>
      <c r="DT25" s="657"/>
      <c r="DU25" s="657"/>
      <c r="DV25" s="658"/>
      <c r="DW25" s="630">
        <v>23</v>
      </c>
      <c r="DX25" s="655"/>
      <c r="DY25" s="655"/>
      <c r="DZ25" s="655"/>
      <c r="EA25" s="655"/>
      <c r="EB25" s="655"/>
      <c r="EC25" s="656"/>
    </row>
    <row r="26" spans="2:133" ht="11.25" customHeight="1">
      <c r="B26" s="662" t="s">
        <v>279</v>
      </c>
      <c r="C26" s="663"/>
      <c r="D26" s="663"/>
      <c r="E26" s="663"/>
      <c r="F26" s="663"/>
      <c r="G26" s="663"/>
      <c r="H26" s="663"/>
      <c r="I26" s="663"/>
      <c r="J26" s="663"/>
      <c r="K26" s="663"/>
      <c r="L26" s="663"/>
      <c r="M26" s="663"/>
      <c r="N26" s="663"/>
      <c r="O26" s="663"/>
      <c r="P26" s="663"/>
      <c r="Q26" s="664"/>
      <c r="R26" s="625" t="s">
        <v>223</v>
      </c>
      <c r="S26" s="626"/>
      <c r="T26" s="626"/>
      <c r="U26" s="626"/>
      <c r="V26" s="626"/>
      <c r="W26" s="626"/>
      <c r="X26" s="626"/>
      <c r="Y26" s="627"/>
      <c r="Z26" s="628" t="s">
        <v>223</v>
      </c>
      <c r="AA26" s="628"/>
      <c r="AB26" s="628"/>
      <c r="AC26" s="628"/>
      <c r="AD26" s="629" t="s">
        <v>223</v>
      </c>
      <c r="AE26" s="629"/>
      <c r="AF26" s="629"/>
      <c r="AG26" s="629"/>
      <c r="AH26" s="629"/>
      <c r="AI26" s="629"/>
      <c r="AJ26" s="629"/>
      <c r="AK26" s="629"/>
      <c r="AL26" s="630" t="s">
        <v>223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223</v>
      </c>
      <c r="BH26" s="626"/>
      <c r="BI26" s="626"/>
      <c r="BJ26" s="626"/>
      <c r="BK26" s="626"/>
      <c r="BL26" s="626"/>
      <c r="BM26" s="626"/>
      <c r="BN26" s="627"/>
      <c r="BO26" s="628" t="s">
        <v>223</v>
      </c>
      <c r="BP26" s="628"/>
      <c r="BQ26" s="628"/>
      <c r="BR26" s="628"/>
      <c r="BS26" s="634" t="s">
        <v>223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5754639</v>
      </c>
      <c r="CS26" s="626"/>
      <c r="CT26" s="626"/>
      <c r="CU26" s="626"/>
      <c r="CV26" s="626"/>
      <c r="CW26" s="626"/>
      <c r="CX26" s="626"/>
      <c r="CY26" s="627"/>
      <c r="CZ26" s="659">
        <v>9.4</v>
      </c>
      <c r="DA26" s="660"/>
      <c r="DB26" s="660"/>
      <c r="DC26" s="661"/>
      <c r="DD26" s="634">
        <v>4850651</v>
      </c>
      <c r="DE26" s="626"/>
      <c r="DF26" s="626"/>
      <c r="DG26" s="626"/>
      <c r="DH26" s="626"/>
      <c r="DI26" s="626"/>
      <c r="DJ26" s="626"/>
      <c r="DK26" s="627"/>
      <c r="DL26" s="634" t="s">
        <v>217</v>
      </c>
      <c r="DM26" s="626"/>
      <c r="DN26" s="626"/>
      <c r="DO26" s="626"/>
      <c r="DP26" s="626"/>
      <c r="DQ26" s="626"/>
      <c r="DR26" s="626"/>
      <c r="DS26" s="626"/>
      <c r="DT26" s="626"/>
      <c r="DU26" s="626"/>
      <c r="DV26" s="627"/>
      <c r="DW26" s="630" t="s">
        <v>217</v>
      </c>
      <c r="DX26" s="655"/>
      <c r="DY26" s="655"/>
      <c r="DZ26" s="655"/>
      <c r="EA26" s="655"/>
      <c r="EB26" s="655"/>
      <c r="EC26" s="656"/>
    </row>
    <row r="27" spans="2:133" ht="11.25" customHeight="1">
      <c r="B27" s="622" t="s">
        <v>282</v>
      </c>
      <c r="C27" s="623"/>
      <c r="D27" s="623"/>
      <c r="E27" s="623"/>
      <c r="F27" s="623"/>
      <c r="G27" s="623"/>
      <c r="H27" s="623"/>
      <c r="I27" s="623"/>
      <c r="J27" s="623"/>
      <c r="K27" s="623"/>
      <c r="L27" s="623"/>
      <c r="M27" s="623"/>
      <c r="N27" s="623"/>
      <c r="O27" s="623"/>
      <c r="P27" s="623"/>
      <c r="Q27" s="624"/>
      <c r="R27" s="625">
        <v>8831277</v>
      </c>
      <c r="S27" s="626"/>
      <c r="T27" s="626"/>
      <c r="U27" s="626"/>
      <c r="V27" s="626"/>
      <c r="W27" s="626"/>
      <c r="X27" s="626"/>
      <c r="Y27" s="627"/>
      <c r="Z27" s="628">
        <v>14</v>
      </c>
      <c r="AA27" s="628"/>
      <c r="AB27" s="628"/>
      <c r="AC27" s="628"/>
      <c r="AD27" s="629" t="s">
        <v>223</v>
      </c>
      <c r="AE27" s="629"/>
      <c r="AF27" s="629"/>
      <c r="AG27" s="629"/>
      <c r="AH27" s="629"/>
      <c r="AI27" s="629"/>
      <c r="AJ27" s="629"/>
      <c r="AK27" s="629"/>
      <c r="AL27" s="630" t="s">
        <v>223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30644748</v>
      </c>
      <c r="BH27" s="626"/>
      <c r="BI27" s="626"/>
      <c r="BJ27" s="626"/>
      <c r="BK27" s="626"/>
      <c r="BL27" s="626"/>
      <c r="BM27" s="626"/>
      <c r="BN27" s="627"/>
      <c r="BO27" s="628">
        <v>100</v>
      </c>
      <c r="BP27" s="628"/>
      <c r="BQ27" s="628"/>
      <c r="BR27" s="628"/>
      <c r="BS27" s="634">
        <v>279064</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19651578</v>
      </c>
      <c r="CS27" s="657"/>
      <c r="CT27" s="657"/>
      <c r="CU27" s="657"/>
      <c r="CV27" s="657"/>
      <c r="CW27" s="657"/>
      <c r="CX27" s="657"/>
      <c r="CY27" s="658"/>
      <c r="CZ27" s="659">
        <v>31.9</v>
      </c>
      <c r="DA27" s="660"/>
      <c r="DB27" s="660"/>
      <c r="DC27" s="661"/>
      <c r="DD27" s="634">
        <v>5803312</v>
      </c>
      <c r="DE27" s="657"/>
      <c r="DF27" s="657"/>
      <c r="DG27" s="657"/>
      <c r="DH27" s="657"/>
      <c r="DI27" s="657"/>
      <c r="DJ27" s="657"/>
      <c r="DK27" s="658"/>
      <c r="DL27" s="634">
        <v>5679205</v>
      </c>
      <c r="DM27" s="657"/>
      <c r="DN27" s="657"/>
      <c r="DO27" s="657"/>
      <c r="DP27" s="657"/>
      <c r="DQ27" s="657"/>
      <c r="DR27" s="657"/>
      <c r="DS27" s="657"/>
      <c r="DT27" s="657"/>
      <c r="DU27" s="657"/>
      <c r="DV27" s="658"/>
      <c r="DW27" s="630">
        <v>16.600000000000001</v>
      </c>
      <c r="DX27" s="655"/>
      <c r="DY27" s="655"/>
      <c r="DZ27" s="655"/>
      <c r="EA27" s="655"/>
      <c r="EB27" s="655"/>
      <c r="EC27" s="656"/>
    </row>
    <row r="28" spans="2:133" ht="11.25" customHeight="1">
      <c r="B28" s="622" t="s">
        <v>285</v>
      </c>
      <c r="C28" s="623"/>
      <c r="D28" s="623"/>
      <c r="E28" s="623"/>
      <c r="F28" s="623"/>
      <c r="G28" s="623"/>
      <c r="H28" s="623"/>
      <c r="I28" s="623"/>
      <c r="J28" s="623"/>
      <c r="K28" s="623"/>
      <c r="L28" s="623"/>
      <c r="M28" s="623"/>
      <c r="N28" s="623"/>
      <c r="O28" s="623"/>
      <c r="P28" s="623"/>
      <c r="Q28" s="624"/>
      <c r="R28" s="625">
        <v>89176</v>
      </c>
      <c r="S28" s="626"/>
      <c r="T28" s="626"/>
      <c r="U28" s="626"/>
      <c r="V28" s="626"/>
      <c r="W28" s="626"/>
      <c r="X28" s="626"/>
      <c r="Y28" s="627"/>
      <c r="Z28" s="628">
        <v>0.1</v>
      </c>
      <c r="AA28" s="628"/>
      <c r="AB28" s="628"/>
      <c r="AC28" s="628"/>
      <c r="AD28" s="629">
        <v>15135</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3398688</v>
      </c>
      <c r="CS28" s="626"/>
      <c r="CT28" s="626"/>
      <c r="CU28" s="626"/>
      <c r="CV28" s="626"/>
      <c r="CW28" s="626"/>
      <c r="CX28" s="626"/>
      <c r="CY28" s="627"/>
      <c r="CZ28" s="659">
        <v>5.5</v>
      </c>
      <c r="DA28" s="660"/>
      <c r="DB28" s="660"/>
      <c r="DC28" s="661"/>
      <c r="DD28" s="634">
        <v>3398688</v>
      </c>
      <c r="DE28" s="626"/>
      <c r="DF28" s="626"/>
      <c r="DG28" s="626"/>
      <c r="DH28" s="626"/>
      <c r="DI28" s="626"/>
      <c r="DJ28" s="626"/>
      <c r="DK28" s="627"/>
      <c r="DL28" s="634">
        <v>3398688</v>
      </c>
      <c r="DM28" s="626"/>
      <c r="DN28" s="626"/>
      <c r="DO28" s="626"/>
      <c r="DP28" s="626"/>
      <c r="DQ28" s="626"/>
      <c r="DR28" s="626"/>
      <c r="DS28" s="626"/>
      <c r="DT28" s="626"/>
      <c r="DU28" s="626"/>
      <c r="DV28" s="627"/>
      <c r="DW28" s="630">
        <v>9.9</v>
      </c>
      <c r="DX28" s="655"/>
      <c r="DY28" s="655"/>
      <c r="DZ28" s="655"/>
      <c r="EA28" s="655"/>
      <c r="EB28" s="655"/>
      <c r="EC28" s="656"/>
    </row>
    <row r="29" spans="2:133" ht="11.25" customHeight="1">
      <c r="B29" s="622" t="s">
        <v>287</v>
      </c>
      <c r="C29" s="623"/>
      <c r="D29" s="623"/>
      <c r="E29" s="623"/>
      <c r="F29" s="623"/>
      <c r="G29" s="623"/>
      <c r="H29" s="623"/>
      <c r="I29" s="623"/>
      <c r="J29" s="623"/>
      <c r="K29" s="623"/>
      <c r="L29" s="623"/>
      <c r="M29" s="623"/>
      <c r="N29" s="623"/>
      <c r="O29" s="623"/>
      <c r="P29" s="623"/>
      <c r="Q29" s="624"/>
      <c r="R29" s="625">
        <v>33315</v>
      </c>
      <c r="S29" s="626"/>
      <c r="T29" s="626"/>
      <c r="U29" s="626"/>
      <c r="V29" s="626"/>
      <c r="W29" s="626"/>
      <c r="X29" s="626"/>
      <c r="Y29" s="627"/>
      <c r="Z29" s="628">
        <v>0.1</v>
      </c>
      <c r="AA29" s="628"/>
      <c r="AB29" s="628"/>
      <c r="AC29" s="628"/>
      <c r="AD29" s="629" t="s">
        <v>223</v>
      </c>
      <c r="AE29" s="629"/>
      <c r="AF29" s="629"/>
      <c r="AG29" s="629"/>
      <c r="AH29" s="629"/>
      <c r="AI29" s="629"/>
      <c r="AJ29" s="629"/>
      <c r="AK29" s="629"/>
      <c r="AL29" s="630" t="s">
        <v>223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59</v>
      </c>
      <c r="CG29" s="640"/>
      <c r="CH29" s="640"/>
      <c r="CI29" s="640"/>
      <c r="CJ29" s="640"/>
      <c r="CK29" s="640"/>
      <c r="CL29" s="640"/>
      <c r="CM29" s="640"/>
      <c r="CN29" s="640"/>
      <c r="CO29" s="640"/>
      <c r="CP29" s="640"/>
      <c r="CQ29" s="641"/>
      <c r="CR29" s="625">
        <v>3398688</v>
      </c>
      <c r="CS29" s="657"/>
      <c r="CT29" s="657"/>
      <c r="CU29" s="657"/>
      <c r="CV29" s="657"/>
      <c r="CW29" s="657"/>
      <c r="CX29" s="657"/>
      <c r="CY29" s="658"/>
      <c r="CZ29" s="659">
        <v>5.5</v>
      </c>
      <c r="DA29" s="660"/>
      <c r="DB29" s="660"/>
      <c r="DC29" s="661"/>
      <c r="DD29" s="634">
        <v>3398688</v>
      </c>
      <c r="DE29" s="657"/>
      <c r="DF29" s="657"/>
      <c r="DG29" s="657"/>
      <c r="DH29" s="657"/>
      <c r="DI29" s="657"/>
      <c r="DJ29" s="657"/>
      <c r="DK29" s="658"/>
      <c r="DL29" s="634">
        <v>3398688</v>
      </c>
      <c r="DM29" s="657"/>
      <c r="DN29" s="657"/>
      <c r="DO29" s="657"/>
      <c r="DP29" s="657"/>
      <c r="DQ29" s="657"/>
      <c r="DR29" s="657"/>
      <c r="DS29" s="657"/>
      <c r="DT29" s="657"/>
      <c r="DU29" s="657"/>
      <c r="DV29" s="658"/>
      <c r="DW29" s="630">
        <v>9.9</v>
      </c>
      <c r="DX29" s="655"/>
      <c r="DY29" s="655"/>
      <c r="DZ29" s="655"/>
      <c r="EA29" s="655"/>
      <c r="EB29" s="655"/>
      <c r="EC29" s="656"/>
    </row>
    <row r="30" spans="2:133" ht="11.25" customHeight="1">
      <c r="B30" s="622" t="s">
        <v>291</v>
      </c>
      <c r="C30" s="623"/>
      <c r="D30" s="623"/>
      <c r="E30" s="623"/>
      <c r="F30" s="623"/>
      <c r="G30" s="623"/>
      <c r="H30" s="623"/>
      <c r="I30" s="623"/>
      <c r="J30" s="623"/>
      <c r="K30" s="623"/>
      <c r="L30" s="623"/>
      <c r="M30" s="623"/>
      <c r="N30" s="623"/>
      <c r="O30" s="623"/>
      <c r="P30" s="623"/>
      <c r="Q30" s="624"/>
      <c r="R30" s="625">
        <v>2630357</v>
      </c>
      <c r="S30" s="626"/>
      <c r="T30" s="626"/>
      <c r="U30" s="626"/>
      <c r="V30" s="626"/>
      <c r="W30" s="626"/>
      <c r="X30" s="626"/>
      <c r="Y30" s="627"/>
      <c r="Z30" s="628">
        <v>4.2</v>
      </c>
      <c r="AA30" s="628"/>
      <c r="AB30" s="628"/>
      <c r="AC30" s="628"/>
      <c r="AD30" s="629" t="s">
        <v>223</v>
      </c>
      <c r="AE30" s="629"/>
      <c r="AF30" s="629"/>
      <c r="AG30" s="629"/>
      <c r="AH30" s="629"/>
      <c r="AI30" s="629"/>
      <c r="AJ30" s="629"/>
      <c r="AK30" s="629"/>
      <c r="AL30" s="630" t="s">
        <v>223</v>
      </c>
      <c r="AM30" s="631"/>
      <c r="AN30" s="631"/>
      <c r="AO30" s="632"/>
      <c r="AP30" s="671" t="s">
        <v>292</v>
      </c>
      <c r="AQ30" s="672"/>
      <c r="AR30" s="672"/>
      <c r="AS30" s="672"/>
      <c r="AT30" s="677" t="s">
        <v>293</v>
      </c>
      <c r="AU30" s="184"/>
      <c r="AV30" s="184"/>
      <c r="AW30" s="184"/>
      <c r="AX30" s="611" t="s">
        <v>171</v>
      </c>
      <c r="AY30" s="612"/>
      <c r="AZ30" s="612"/>
      <c r="BA30" s="612"/>
      <c r="BB30" s="612"/>
      <c r="BC30" s="612"/>
      <c r="BD30" s="612"/>
      <c r="BE30" s="612"/>
      <c r="BF30" s="613"/>
      <c r="BG30" s="683">
        <v>99.3</v>
      </c>
      <c r="BH30" s="684"/>
      <c r="BI30" s="684"/>
      <c r="BJ30" s="684"/>
      <c r="BK30" s="684"/>
      <c r="BL30" s="684"/>
      <c r="BM30" s="620">
        <v>97.8</v>
      </c>
      <c r="BN30" s="684"/>
      <c r="BO30" s="684"/>
      <c r="BP30" s="684"/>
      <c r="BQ30" s="685"/>
      <c r="BR30" s="683">
        <v>99.2</v>
      </c>
      <c r="BS30" s="684"/>
      <c r="BT30" s="684"/>
      <c r="BU30" s="684"/>
      <c r="BV30" s="684"/>
      <c r="BW30" s="684"/>
      <c r="BX30" s="620">
        <v>97.5</v>
      </c>
      <c r="BY30" s="684"/>
      <c r="BZ30" s="684"/>
      <c r="CA30" s="684"/>
      <c r="CB30" s="685"/>
      <c r="CD30" s="688"/>
      <c r="CE30" s="689"/>
      <c r="CF30" s="639" t="s">
        <v>294</v>
      </c>
      <c r="CG30" s="640"/>
      <c r="CH30" s="640"/>
      <c r="CI30" s="640"/>
      <c r="CJ30" s="640"/>
      <c r="CK30" s="640"/>
      <c r="CL30" s="640"/>
      <c r="CM30" s="640"/>
      <c r="CN30" s="640"/>
      <c r="CO30" s="640"/>
      <c r="CP30" s="640"/>
      <c r="CQ30" s="641"/>
      <c r="CR30" s="625">
        <v>3167205</v>
      </c>
      <c r="CS30" s="626"/>
      <c r="CT30" s="626"/>
      <c r="CU30" s="626"/>
      <c r="CV30" s="626"/>
      <c r="CW30" s="626"/>
      <c r="CX30" s="626"/>
      <c r="CY30" s="627"/>
      <c r="CZ30" s="659">
        <v>5.0999999999999996</v>
      </c>
      <c r="DA30" s="660"/>
      <c r="DB30" s="660"/>
      <c r="DC30" s="661"/>
      <c r="DD30" s="634">
        <v>3167205</v>
      </c>
      <c r="DE30" s="626"/>
      <c r="DF30" s="626"/>
      <c r="DG30" s="626"/>
      <c r="DH30" s="626"/>
      <c r="DI30" s="626"/>
      <c r="DJ30" s="626"/>
      <c r="DK30" s="627"/>
      <c r="DL30" s="634">
        <v>3167205</v>
      </c>
      <c r="DM30" s="626"/>
      <c r="DN30" s="626"/>
      <c r="DO30" s="626"/>
      <c r="DP30" s="626"/>
      <c r="DQ30" s="626"/>
      <c r="DR30" s="626"/>
      <c r="DS30" s="626"/>
      <c r="DT30" s="626"/>
      <c r="DU30" s="626"/>
      <c r="DV30" s="627"/>
      <c r="DW30" s="630">
        <v>9.1999999999999993</v>
      </c>
      <c r="DX30" s="655"/>
      <c r="DY30" s="655"/>
      <c r="DZ30" s="655"/>
      <c r="EA30" s="655"/>
      <c r="EB30" s="655"/>
      <c r="EC30" s="656"/>
    </row>
    <row r="31" spans="2:133" ht="11.25" customHeight="1">
      <c r="B31" s="622" t="s">
        <v>295</v>
      </c>
      <c r="C31" s="623"/>
      <c r="D31" s="623"/>
      <c r="E31" s="623"/>
      <c r="F31" s="623"/>
      <c r="G31" s="623"/>
      <c r="H31" s="623"/>
      <c r="I31" s="623"/>
      <c r="J31" s="623"/>
      <c r="K31" s="623"/>
      <c r="L31" s="623"/>
      <c r="M31" s="623"/>
      <c r="N31" s="623"/>
      <c r="O31" s="623"/>
      <c r="P31" s="623"/>
      <c r="Q31" s="624"/>
      <c r="R31" s="625">
        <v>1182001</v>
      </c>
      <c r="S31" s="626"/>
      <c r="T31" s="626"/>
      <c r="U31" s="626"/>
      <c r="V31" s="626"/>
      <c r="W31" s="626"/>
      <c r="X31" s="626"/>
      <c r="Y31" s="627"/>
      <c r="Z31" s="628">
        <v>1.9</v>
      </c>
      <c r="AA31" s="628"/>
      <c r="AB31" s="628"/>
      <c r="AC31" s="628"/>
      <c r="AD31" s="629" t="s">
        <v>223</v>
      </c>
      <c r="AE31" s="629"/>
      <c r="AF31" s="629"/>
      <c r="AG31" s="629"/>
      <c r="AH31" s="629"/>
      <c r="AI31" s="629"/>
      <c r="AJ31" s="629"/>
      <c r="AK31" s="629"/>
      <c r="AL31" s="630" t="s">
        <v>223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v>
      </c>
      <c r="BH31" s="657"/>
      <c r="BI31" s="657"/>
      <c r="BJ31" s="657"/>
      <c r="BK31" s="657"/>
      <c r="BL31" s="657"/>
      <c r="BM31" s="631">
        <v>97</v>
      </c>
      <c r="BN31" s="681"/>
      <c r="BO31" s="681"/>
      <c r="BP31" s="681"/>
      <c r="BQ31" s="682"/>
      <c r="BR31" s="680">
        <v>99</v>
      </c>
      <c r="BS31" s="657"/>
      <c r="BT31" s="657"/>
      <c r="BU31" s="657"/>
      <c r="BV31" s="657"/>
      <c r="BW31" s="657"/>
      <c r="BX31" s="631">
        <v>96.8</v>
      </c>
      <c r="BY31" s="681"/>
      <c r="BZ31" s="681"/>
      <c r="CA31" s="681"/>
      <c r="CB31" s="682"/>
      <c r="CD31" s="688"/>
      <c r="CE31" s="689"/>
      <c r="CF31" s="639" t="s">
        <v>298</v>
      </c>
      <c r="CG31" s="640"/>
      <c r="CH31" s="640"/>
      <c r="CI31" s="640"/>
      <c r="CJ31" s="640"/>
      <c r="CK31" s="640"/>
      <c r="CL31" s="640"/>
      <c r="CM31" s="640"/>
      <c r="CN31" s="640"/>
      <c r="CO31" s="640"/>
      <c r="CP31" s="640"/>
      <c r="CQ31" s="641"/>
      <c r="CR31" s="625">
        <v>231483</v>
      </c>
      <c r="CS31" s="657"/>
      <c r="CT31" s="657"/>
      <c r="CU31" s="657"/>
      <c r="CV31" s="657"/>
      <c r="CW31" s="657"/>
      <c r="CX31" s="657"/>
      <c r="CY31" s="658"/>
      <c r="CZ31" s="659">
        <v>0.4</v>
      </c>
      <c r="DA31" s="660"/>
      <c r="DB31" s="660"/>
      <c r="DC31" s="661"/>
      <c r="DD31" s="634">
        <v>231483</v>
      </c>
      <c r="DE31" s="657"/>
      <c r="DF31" s="657"/>
      <c r="DG31" s="657"/>
      <c r="DH31" s="657"/>
      <c r="DI31" s="657"/>
      <c r="DJ31" s="657"/>
      <c r="DK31" s="658"/>
      <c r="DL31" s="634">
        <v>231483</v>
      </c>
      <c r="DM31" s="657"/>
      <c r="DN31" s="657"/>
      <c r="DO31" s="657"/>
      <c r="DP31" s="657"/>
      <c r="DQ31" s="657"/>
      <c r="DR31" s="657"/>
      <c r="DS31" s="657"/>
      <c r="DT31" s="657"/>
      <c r="DU31" s="657"/>
      <c r="DV31" s="658"/>
      <c r="DW31" s="630">
        <v>0.7</v>
      </c>
      <c r="DX31" s="655"/>
      <c r="DY31" s="655"/>
      <c r="DZ31" s="655"/>
      <c r="EA31" s="655"/>
      <c r="EB31" s="655"/>
      <c r="EC31" s="656"/>
    </row>
    <row r="32" spans="2:133" ht="11.25" customHeight="1">
      <c r="B32" s="622" t="s">
        <v>299</v>
      </c>
      <c r="C32" s="623"/>
      <c r="D32" s="623"/>
      <c r="E32" s="623"/>
      <c r="F32" s="623"/>
      <c r="G32" s="623"/>
      <c r="H32" s="623"/>
      <c r="I32" s="623"/>
      <c r="J32" s="623"/>
      <c r="K32" s="623"/>
      <c r="L32" s="623"/>
      <c r="M32" s="623"/>
      <c r="N32" s="623"/>
      <c r="O32" s="623"/>
      <c r="P32" s="623"/>
      <c r="Q32" s="624"/>
      <c r="R32" s="625">
        <v>447808</v>
      </c>
      <c r="S32" s="626"/>
      <c r="T32" s="626"/>
      <c r="U32" s="626"/>
      <c r="V32" s="626"/>
      <c r="W32" s="626"/>
      <c r="X32" s="626"/>
      <c r="Y32" s="627"/>
      <c r="Z32" s="628">
        <v>0.7</v>
      </c>
      <c r="AA32" s="628"/>
      <c r="AB32" s="628"/>
      <c r="AC32" s="628"/>
      <c r="AD32" s="629">
        <v>12207</v>
      </c>
      <c r="AE32" s="629"/>
      <c r="AF32" s="629"/>
      <c r="AG32" s="629"/>
      <c r="AH32" s="629"/>
      <c r="AI32" s="629"/>
      <c r="AJ32" s="629"/>
      <c r="AK32" s="629"/>
      <c r="AL32" s="630">
        <v>0</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99.5</v>
      </c>
      <c r="BH32" s="693"/>
      <c r="BI32" s="693"/>
      <c r="BJ32" s="693"/>
      <c r="BK32" s="693"/>
      <c r="BL32" s="693"/>
      <c r="BM32" s="694">
        <v>98.6</v>
      </c>
      <c r="BN32" s="693"/>
      <c r="BO32" s="693"/>
      <c r="BP32" s="693"/>
      <c r="BQ32" s="695"/>
      <c r="BR32" s="692">
        <v>99.3</v>
      </c>
      <c r="BS32" s="693"/>
      <c r="BT32" s="693"/>
      <c r="BU32" s="693"/>
      <c r="BV32" s="693"/>
      <c r="BW32" s="693"/>
      <c r="BX32" s="694">
        <v>98.3</v>
      </c>
      <c r="BY32" s="693"/>
      <c r="BZ32" s="693"/>
      <c r="CA32" s="693"/>
      <c r="CB32" s="695"/>
      <c r="CD32" s="690"/>
      <c r="CE32" s="691"/>
      <c r="CF32" s="639" t="s">
        <v>301</v>
      </c>
      <c r="CG32" s="640"/>
      <c r="CH32" s="640"/>
      <c r="CI32" s="640"/>
      <c r="CJ32" s="640"/>
      <c r="CK32" s="640"/>
      <c r="CL32" s="640"/>
      <c r="CM32" s="640"/>
      <c r="CN32" s="640"/>
      <c r="CO32" s="640"/>
      <c r="CP32" s="640"/>
      <c r="CQ32" s="641"/>
      <c r="CR32" s="625" t="s">
        <v>223</v>
      </c>
      <c r="CS32" s="626"/>
      <c r="CT32" s="626"/>
      <c r="CU32" s="626"/>
      <c r="CV32" s="626"/>
      <c r="CW32" s="626"/>
      <c r="CX32" s="626"/>
      <c r="CY32" s="627"/>
      <c r="CZ32" s="659" t="s">
        <v>223</v>
      </c>
      <c r="DA32" s="660"/>
      <c r="DB32" s="660"/>
      <c r="DC32" s="661"/>
      <c r="DD32" s="634" t="s">
        <v>223</v>
      </c>
      <c r="DE32" s="626"/>
      <c r="DF32" s="626"/>
      <c r="DG32" s="626"/>
      <c r="DH32" s="626"/>
      <c r="DI32" s="626"/>
      <c r="DJ32" s="626"/>
      <c r="DK32" s="627"/>
      <c r="DL32" s="634" t="s">
        <v>223</v>
      </c>
      <c r="DM32" s="626"/>
      <c r="DN32" s="626"/>
      <c r="DO32" s="626"/>
      <c r="DP32" s="626"/>
      <c r="DQ32" s="626"/>
      <c r="DR32" s="626"/>
      <c r="DS32" s="626"/>
      <c r="DT32" s="626"/>
      <c r="DU32" s="626"/>
      <c r="DV32" s="627"/>
      <c r="DW32" s="630" t="s">
        <v>223</v>
      </c>
      <c r="DX32" s="655"/>
      <c r="DY32" s="655"/>
      <c r="DZ32" s="655"/>
      <c r="EA32" s="655"/>
      <c r="EB32" s="655"/>
      <c r="EC32" s="656"/>
    </row>
    <row r="33" spans="2:133" ht="11.25" customHeight="1">
      <c r="B33" s="622" t="s">
        <v>302</v>
      </c>
      <c r="C33" s="623"/>
      <c r="D33" s="623"/>
      <c r="E33" s="623"/>
      <c r="F33" s="623"/>
      <c r="G33" s="623"/>
      <c r="H33" s="623"/>
      <c r="I33" s="623"/>
      <c r="J33" s="623"/>
      <c r="K33" s="623"/>
      <c r="L33" s="623"/>
      <c r="M33" s="623"/>
      <c r="N33" s="623"/>
      <c r="O33" s="623"/>
      <c r="P33" s="623"/>
      <c r="Q33" s="624"/>
      <c r="R33" s="625">
        <v>1629692</v>
      </c>
      <c r="S33" s="626"/>
      <c r="T33" s="626"/>
      <c r="U33" s="626"/>
      <c r="V33" s="626"/>
      <c r="W33" s="626"/>
      <c r="X33" s="626"/>
      <c r="Y33" s="627"/>
      <c r="Z33" s="628">
        <v>2.6</v>
      </c>
      <c r="AA33" s="628"/>
      <c r="AB33" s="628"/>
      <c r="AC33" s="628"/>
      <c r="AD33" s="629" t="s">
        <v>223</v>
      </c>
      <c r="AE33" s="629"/>
      <c r="AF33" s="629"/>
      <c r="AG33" s="629"/>
      <c r="AH33" s="629"/>
      <c r="AI33" s="629"/>
      <c r="AJ33" s="629"/>
      <c r="AK33" s="629"/>
      <c r="AL33" s="630" t="s">
        <v>223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25570003</v>
      </c>
      <c r="CS33" s="657"/>
      <c r="CT33" s="657"/>
      <c r="CU33" s="657"/>
      <c r="CV33" s="657"/>
      <c r="CW33" s="657"/>
      <c r="CX33" s="657"/>
      <c r="CY33" s="658"/>
      <c r="CZ33" s="659">
        <v>41.6</v>
      </c>
      <c r="DA33" s="660"/>
      <c r="DB33" s="660"/>
      <c r="DC33" s="661"/>
      <c r="DD33" s="634">
        <v>20718606</v>
      </c>
      <c r="DE33" s="657"/>
      <c r="DF33" s="657"/>
      <c r="DG33" s="657"/>
      <c r="DH33" s="657"/>
      <c r="DI33" s="657"/>
      <c r="DJ33" s="657"/>
      <c r="DK33" s="658"/>
      <c r="DL33" s="634">
        <v>15560887</v>
      </c>
      <c r="DM33" s="657"/>
      <c r="DN33" s="657"/>
      <c r="DO33" s="657"/>
      <c r="DP33" s="657"/>
      <c r="DQ33" s="657"/>
      <c r="DR33" s="657"/>
      <c r="DS33" s="657"/>
      <c r="DT33" s="657"/>
      <c r="DU33" s="657"/>
      <c r="DV33" s="658"/>
      <c r="DW33" s="630">
        <v>45.4</v>
      </c>
      <c r="DX33" s="655"/>
      <c r="DY33" s="655"/>
      <c r="DZ33" s="655"/>
      <c r="EA33" s="655"/>
      <c r="EB33" s="655"/>
      <c r="EC33" s="656"/>
    </row>
    <row r="34" spans="2:133" ht="11.25" customHeight="1">
      <c r="B34" s="622" t="s">
        <v>304</v>
      </c>
      <c r="C34" s="623"/>
      <c r="D34" s="623"/>
      <c r="E34" s="623"/>
      <c r="F34" s="623"/>
      <c r="G34" s="623"/>
      <c r="H34" s="623"/>
      <c r="I34" s="623"/>
      <c r="J34" s="623"/>
      <c r="K34" s="623"/>
      <c r="L34" s="623"/>
      <c r="M34" s="623"/>
      <c r="N34" s="623"/>
      <c r="O34" s="623"/>
      <c r="P34" s="623"/>
      <c r="Q34" s="624"/>
      <c r="R34" s="625" t="s">
        <v>223</v>
      </c>
      <c r="S34" s="626"/>
      <c r="T34" s="626"/>
      <c r="U34" s="626"/>
      <c r="V34" s="626"/>
      <c r="W34" s="626"/>
      <c r="X34" s="626"/>
      <c r="Y34" s="627"/>
      <c r="Z34" s="628" t="s">
        <v>223</v>
      </c>
      <c r="AA34" s="628"/>
      <c r="AB34" s="628"/>
      <c r="AC34" s="628"/>
      <c r="AD34" s="629" t="s">
        <v>223</v>
      </c>
      <c r="AE34" s="629"/>
      <c r="AF34" s="629"/>
      <c r="AG34" s="629"/>
      <c r="AH34" s="629"/>
      <c r="AI34" s="629"/>
      <c r="AJ34" s="629"/>
      <c r="AK34" s="629"/>
      <c r="AL34" s="630" t="s">
        <v>223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9410344</v>
      </c>
      <c r="CS34" s="626"/>
      <c r="CT34" s="626"/>
      <c r="CU34" s="626"/>
      <c r="CV34" s="626"/>
      <c r="CW34" s="626"/>
      <c r="CX34" s="626"/>
      <c r="CY34" s="627"/>
      <c r="CZ34" s="659">
        <v>15.3</v>
      </c>
      <c r="DA34" s="660"/>
      <c r="DB34" s="660"/>
      <c r="DC34" s="661"/>
      <c r="DD34" s="634">
        <v>7422581</v>
      </c>
      <c r="DE34" s="626"/>
      <c r="DF34" s="626"/>
      <c r="DG34" s="626"/>
      <c r="DH34" s="626"/>
      <c r="DI34" s="626"/>
      <c r="DJ34" s="626"/>
      <c r="DK34" s="627"/>
      <c r="DL34" s="634">
        <v>6452102</v>
      </c>
      <c r="DM34" s="626"/>
      <c r="DN34" s="626"/>
      <c r="DO34" s="626"/>
      <c r="DP34" s="626"/>
      <c r="DQ34" s="626"/>
      <c r="DR34" s="626"/>
      <c r="DS34" s="626"/>
      <c r="DT34" s="626"/>
      <c r="DU34" s="626"/>
      <c r="DV34" s="627"/>
      <c r="DW34" s="630">
        <v>18.8</v>
      </c>
      <c r="DX34" s="655"/>
      <c r="DY34" s="655"/>
      <c r="DZ34" s="655"/>
      <c r="EA34" s="655"/>
      <c r="EB34" s="655"/>
      <c r="EC34" s="656"/>
    </row>
    <row r="35" spans="2:133" ht="11.25" customHeight="1">
      <c r="B35" s="622" t="s">
        <v>308</v>
      </c>
      <c r="C35" s="623"/>
      <c r="D35" s="623"/>
      <c r="E35" s="623"/>
      <c r="F35" s="623"/>
      <c r="G35" s="623"/>
      <c r="H35" s="623"/>
      <c r="I35" s="623"/>
      <c r="J35" s="623"/>
      <c r="K35" s="623"/>
      <c r="L35" s="623"/>
      <c r="M35" s="623"/>
      <c r="N35" s="623"/>
      <c r="O35" s="623"/>
      <c r="P35" s="623"/>
      <c r="Q35" s="624"/>
      <c r="R35" s="625">
        <v>689392</v>
      </c>
      <c r="S35" s="626"/>
      <c r="T35" s="626"/>
      <c r="U35" s="626"/>
      <c r="V35" s="626"/>
      <c r="W35" s="626"/>
      <c r="X35" s="626"/>
      <c r="Y35" s="627"/>
      <c r="Z35" s="628">
        <v>1.1000000000000001</v>
      </c>
      <c r="AA35" s="628"/>
      <c r="AB35" s="628"/>
      <c r="AC35" s="628"/>
      <c r="AD35" s="629" t="s">
        <v>223</v>
      </c>
      <c r="AE35" s="629"/>
      <c r="AF35" s="629"/>
      <c r="AG35" s="629"/>
      <c r="AH35" s="629"/>
      <c r="AI35" s="629"/>
      <c r="AJ35" s="629"/>
      <c r="AK35" s="629"/>
      <c r="AL35" s="630" t="s">
        <v>223</v>
      </c>
      <c r="AM35" s="631"/>
      <c r="AN35" s="631"/>
      <c r="AO35" s="632"/>
      <c r="AP35" s="188"/>
      <c r="AQ35" s="636" t="s">
        <v>309</v>
      </c>
      <c r="AR35" s="637"/>
      <c r="AS35" s="637"/>
      <c r="AT35" s="637"/>
      <c r="AU35" s="637"/>
      <c r="AV35" s="637"/>
      <c r="AW35" s="637"/>
      <c r="AX35" s="637"/>
      <c r="AY35" s="638"/>
      <c r="AZ35" s="614">
        <v>8076436</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237046</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204387</v>
      </c>
      <c r="CS35" s="657"/>
      <c r="CT35" s="657"/>
      <c r="CU35" s="657"/>
      <c r="CV35" s="657"/>
      <c r="CW35" s="657"/>
      <c r="CX35" s="657"/>
      <c r="CY35" s="658"/>
      <c r="CZ35" s="659">
        <v>0.3</v>
      </c>
      <c r="DA35" s="660"/>
      <c r="DB35" s="660"/>
      <c r="DC35" s="661"/>
      <c r="DD35" s="634">
        <v>201746</v>
      </c>
      <c r="DE35" s="657"/>
      <c r="DF35" s="657"/>
      <c r="DG35" s="657"/>
      <c r="DH35" s="657"/>
      <c r="DI35" s="657"/>
      <c r="DJ35" s="657"/>
      <c r="DK35" s="658"/>
      <c r="DL35" s="634">
        <v>201746</v>
      </c>
      <c r="DM35" s="657"/>
      <c r="DN35" s="657"/>
      <c r="DO35" s="657"/>
      <c r="DP35" s="657"/>
      <c r="DQ35" s="657"/>
      <c r="DR35" s="657"/>
      <c r="DS35" s="657"/>
      <c r="DT35" s="657"/>
      <c r="DU35" s="657"/>
      <c r="DV35" s="658"/>
      <c r="DW35" s="630">
        <v>0.6</v>
      </c>
      <c r="DX35" s="655"/>
      <c r="DY35" s="655"/>
      <c r="DZ35" s="655"/>
      <c r="EA35" s="655"/>
      <c r="EB35" s="655"/>
      <c r="EC35" s="656"/>
    </row>
    <row r="36" spans="2:133" ht="11.25" customHeight="1">
      <c r="B36" s="668" t="s">
        <v>312</v>
      </c>
      <c r="C36" s="669"/>
      <c r="D36" s="669"/>
      <c r="E36" s="669"/>
      <c r="F36" s="669"/>
      <c r="G36" s="669"/>
      <c r="H36" s="669"/>
      <c r="I36" s="669"/>
      <c r="J36" s="669"/>
      <c r="K36" s="669"/>
      <c r="L36" s="669"/>
      <c r="M36" s="669"/>
      <c r="N36" s="669"/>
      <c r="O36" s="669"/>
      <c r="P36" s="669"/>
      <c r="Q36" s="670"/>
      <c r="R36" s="697">
        <v>63172051</v>
      </c>
      <c r="S36" s="698"/>
      <c r="T36" s="698"/>
      <c r="U36" s="698"/>
      <c r="V36" s="698"/>
      <c r="W36" s="698"/>
      <c r="X36" s="698"/>
      <c r="Y36" s="699"/>
      <c r="Z36" s="700">
        <v>100</v>
      </c>
      <c r="AA36" s="700"/>
      <c r="AB36" s="700"/>
      <c r="AC36" s="700"/>
      <c r="AD36" s="701">
        <v>33565848</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1360000</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-1629683</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6924613</v>
      </c>
      <c r="CS36" s="626"/>
      <c r="CT36" s="626"/>
      <c r="CU36" s="626"/>
      <c r="CV36" s="626"/>
      <c r="CW36" s="626"/>
      <c r="CX36" s="626"/>
      <c r="CY36" s="627"/>
      <c r="CZ36" s="659">
        <v>11.3</v>
      </c>
      <c r="DA36" s="660"/>
      <c r="DB36" s="660"/>
      <c r="DC36" s="661"/>
      <c r="DD36" s="634">
        <v>4915587</v>
      </c>
      <c r="DE36" s="626"/>
      <c r="DF36" s="626"/>
      <c r="DG36" s="626"/>
      <c r="DH36" s="626"/>
      <c r="DI36" s="626"/>
      <c r="DJ36" s="626"/>
      <c r="DK36" s="627"/>
      <c r="DL36" s="634">
        <v>4277696</v>
      </c>
      <c r="DM36" s="626"/>
      <c r="DN36" s="626"/>
      <c r="DO36" s="626"/>
      <c r="DP36" s="626"/>
      <c r="DQ36" s="626"/>
      <c r="DR36" s="626"/>
      <c r="DS36" s="626"/>
      <c r="DT36" s="626"/>
      <c r="DU36" s="626"/>
      <c r="DV36" s="627"/>
      <c r="DW36" s="630">
        <v>12.5</v>
      </c>
      <c r="DX36" s="655"/>
      <c r="DY36" s="655"/>
      <c r="DZ36" s="655"/>
      <c r="EA36" s="655"/>
      <c r="EB36" s="655"/>
      <c r="EC36" s="656"/>
    </row>
    <row r="37" spans="2:133" ht="11.25" customHeight="1">
      <c r="AQ37" s="704" t="s">
        <v>316</v>
      </c>
      <c r="AR37" s="705"/>
      <c r="AS37" s="705"/>
      <c r="AT37" s="705"/>
      <c r="AU37" s="705"/>
      <c r="AV37" s="705"/>
      <c r="AW37" s="705"/>
      <c r="AX37" s="705"/>
      <c r="AY37" s="706"/>
      <c r="AZ37" s="625">
        <v>567027</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27290</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1426967</v>
      </c>
      <c r="CS37" s="657"/>
      <c r="CT37" s="657"/>
      <c r="CU37" s="657"/>
      <c r="CV37" s="657"/>
      <c r="CW37" s="657"/>
      <c r="CX37" s="657"/>
      <c r="CY37" s="658"/>
      <c r="CZ37" s="659">
        <v>2.2999999999999998</v>
      </c>
      <c r="DA37" s="660"/>
      <c r="DB37" s="660"/>
      <c r="DC37" s="661"/>
      <c r="DD37" s="634">
        <v>1250964</v>
      </c>
      <c r="DE37" s="657"/>
      <c r="DF37" s="657"/>
      <c r="DG37" s="657"/>
      <c r="DH37" s="657"/>
      <c r="DI37" s="657"/>
      <c r="DJ37" s="657"/>
      <c r="DK37" s="658"/>
      <c r="DL37" s="634">
        <v>988520</v>
      </c>
      <c r="DM37" s="657"/>
      <c r="DN37" s="657"/>
      <c r="DO37" s="657"/>
      <c r="DP37" s="657"/>
      <c r="DQ37" s="657"/>
      <c r="DR37" s="657"/>
      <c r="DS37" s="657"/>
      <c r="DT37" s="657"/>
      <c r="DU37" s="657"/>
      <c r="DV37" s="658"/>
      <c r="DW37" s="630">
        <v>2.9</v>
      </c>
      <c r="DX37" s="655"/>
      <c r="DY37" s="655"/>
      <c r="DZ37" s="655"/>
      <c r="EA37" s="655"/>
      <c r="EB37" s="655"/>
      <c r="EC37" s="656"/>
    </row>
    <row r="38" spans="2:133" ht="11.25" customHeight="1">
      <c r="AQ38" s="704" t="s">
        <v>319</v>
      </c>
      <c r="AR38" s="705"/>
      <c r="AS38" s="705"/>
      <c r="AT38" s="705"/>
      <c r="AU38" s="705"/>
      <c r="AV38" s="705"/>
      <c r="AW38" s="705"/>
      <c r="AX38" s="705"/>
      <c r="AY38" s="706"/>
      <c r="AZ38" s="625" t="s">
        <v>320</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42457</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7509409</v>
      </c>
      <c r="CS38" s="626"/>
      <c r="CT38" s="626"/>
      <c r="CU38" s="626"/>
      <c r="CV38" s="626"/>
      <c r="CW38" s="626"/>
      <c r="CX38" s="626"/>
      <c r="CY38" s="627"/>
      <c r="CZ38" s="659">
        <v>12.2</v>
      </c>
      <c r="DA38" s="660"/>
      <c r="DB38" s="660"/>
      <c r="DC38" s="661"/>
      <c r="DD38" s="634">
        <v>6806462</v>
      </c>
      <c r="DE38" s="626"/>
      <c r="DF38" s="626"/>
      <c r="DG38" s="626"/>
      <c r="DH38" s="626"/>
      <c r="DI38" s="626"/>
      <c r="DJ38" s="626"/>
      <c r="DK38" s="627"/>
      <c r="DL38" s="634">
        <v>4629343</v>
      </c>
      <c r="DM38" s="626"/>
      <c r="DN38" s="626"/>
      <c r="DO38" s="626"/>
      <c r="DP38" s="626"/>
      <c r="DQ38" s="626"/>
      <c r="DR38" s="626"/>
      <c r="DS38" s="626"/>
      <c r="DT38" s="626"/>
      <c r="DU38" s="626"/>
      <c r="DV38" s="627"/>
      <c r="DW38" s="630">
        <v>13.5</v>
      </c>
      <c r="DX38" s="655"/>
      <c r="DY38" s="655"/>
      <c r="DZ38" s="655"/>
      <c r="EA38" s="655"/>
      <c r="EB38" s="655"/>
      <c r="EC38" s="656"/>
    </row>
    <row r="39" spans="2:133" ht="11.25" customHeight="1">
      <c r="AQ39" s="704" t="s">
        <v>323</v>
      </c>
      <c r="AR39" s="705"/>
      <c r="AS39" s="705"/>
      <c r="AT39" s="705"/>
      <c r="AU39" s="705"/>
      <c r="AV39" s="705"/>
      <c r="AW39" s="705"/>
      <c r="AX39" s="705"/>
      <c r="AY39" s="706"/>
      <c r="AZ39" s="625" t="s">
        <v>320</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87</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1521250</v>
      </c>
      <c r="CS39" s="657"/>
      <c r="CT39" s="657"/>
      <c r="CU39" s="657"/>
      <c r="CV39" s="657"/>
      <c r="CW39" s="657"/>
      <c r="CX39" s="657"/>
      <c r="CY39" s="658"/>
      <c r="CZ39" s="659">
        <v>2.5</v>
      </c>
      <c r="DA39" s="660"/>
      <c r="DB39" s="660"/>
      <c r="DC39" s="661"/>
      <c r="DD39" s="634">
        <v>1372230</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2550000</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92</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t="s">
        <v>320</v>
      </c>
      <c r="CS40" s="626"/>
      <c r="CT40" s="626"/>
      <c r="CU40" s="626"/>
      <c r="CV40" s="626"/>
      <c r="CW40" s="626"/>
      <c r="CX40" s="626"/>
      <c r="CY40" s="627"/>
      <c r="CZ40" s="659" t="s">
        <v>320</v>
      </c>
      <c r="DA40" s="660"/>
      <c r="DB40" s="660"/>
      <c r="DC40" s="661"/>
      <c r="DD40" s="634" t="s">
        <v>320</v>
      </c>
      <c r="DE40" s="626"/>
      <c r="DF40" s="626"/>
      <c r="DG40" s="626"/>
      <c r="DH40" s="626"/>
      <c r="DI40" s="626"/>
      <c r="DJ40" s="626"/>
      <c r="DK40" s="627"/>
      <c r="DL40" s="634" t="s">
        <v>320</v>
      </c>
      <c r="DM40" s="626"/>
      <c r="DN40" s="626"/>
      <c r="DO40" s="626"/>
      <c r="DP40" s="626"/>
      <c r="DQ40" s="626"/>
      <c r="DR40" s="626"/>
      <c r="DS40" s="626"/>
      <c r="DT40" s="626"/>
      <c r="DU40" s="626"/>
      <c r="DV40" s="627"/>
      <c r="DW40" s="630" t="s">
        <v>320</v>
      </c>
      <c r="DX40" s="655"/>
      <c r="DY40" s="655"/>
      <c r="DZ40" s="655"/>
      <c r="EA40" s="655"/>
      <c r="EB40" s="655"/>
      <c r="EC40" s="656"/>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3599409</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272</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3897229</v>
      </c>
      <c r="CS42" s="626"/>
      <c r="CT42" s="626"/>
      <c r="CU42" s="626"/>
      <c r="CV42" s="626"/>
      <c r="CW42" s="626"/>
      <c r="CX42" s="626"/>
      <c r="CY42" s="627"/>
      <c r="CZ42" s="659">
        <v>6.3</v>
      </c>
      <c r="DA42" s="708"/>
      <c r="DB42" s="708"/>
      <c r="DC42" s="709"/>
      <c r="DD42" s="634">
        <v>1063334</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v>110410</v>
      </c>
      <c r="CS43" s="657"/>
      <c r="CT43" s="657"/>
      <c r="CU43" s="657"/>
      <c r="CV43" s="657"/>
      <c r="CW43" s="657"/>
      <c r="CX43" s="657"/>
      <c r="CY43" s="658"/>
      <c r="CZ43" s="659">
        <v>0.2</v>
      </c>
      <c r="DA43" s="660"/>
      <c r="DB43" s="660"/>
      <c r="DC43" s="661"/>
      <c r="DD43" s="634">
        <v>110410</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c r="B44" s="194" t="s">
        <v>338</v>
      </c>
      <c r="CD44" s="731" t="s">
        <v>290</v>
      </c>
      <c r="CE44" s="732"/>
      <c r="CF44" s="622" t="s">
        <v>339</v>
      </c>
      <c r="CG44" s="623"/>
      <c r="CH44" s="623"/>
      <c r="CI44" s="623"/>
      <c r="CJ44" s="623"/>
      <c r="CK44" s="623"/>
      <c r="CL44" s="623"/>
      <c r="CM44" s="623"/>
      <c r="CN44" s="623"/>
      <c r="CO44" s="623"/>
      <c r="CP44" s="623"/>
      <c r="CQ44" s="624"/>
      <c r="CR44" s="625">
        <v>3872876</v>
      </c>
      <c r="CS44" s="626"/>
      <c r="CT44" s="626"/>
      <c r="CU44" s="626"/>
      <c r="CV44" s="626"/>
      <c r="CW44" s="626"/>
      <c r="CX44" s="626"/>
      <c r="CY44" s="627"/>
      <c r="CZ44" s="659">
        <v>6.3</v>
      </c>
      <c r="DA44" s="708"/>
      <c r="DB44" s="708"/>
      <c r="DC44" s="709"/>
      <c r="DD44" s="634">
        <v>1038981</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c r="CD45" s="733"/>
      <c r="CE45" s="734"/>
      <c r="CF45" s="622" t="s">
        <v>340</v>
      </c>
      <c r="CG45" s="623"/>
      <c r="CH45" s="623"/>
      <c r="CI45" s="623"/>
      <c r="CJ45" s="623"/>
      <c r="CK45" s="623"/>
      <c r="CL45" s="623"/>
      <c r="CM45" s="623"/>
      <c r="CN45" s="623"/>
      <c r="CO45" s="623"/>
      <c r="CP45" s="623"/>
      <c r="CQ45" s="624"/>
      <c r="CR45" s="625">
        <v>1011396</v>
      </c>
      <c r="CS45" s="657"/>
      <c r="CT45" s="657"/>
      <c r="CU45" s="657"/>
      <c r="CV45" s="657"/>
      <c r="CW45" s="657"/>
      <c r="CX45" s="657"/>
      <c r="CY45" s="658"/>
      <c r="CZ45" s="659">
        <v>1.6</v>
      </c>
      <c r="DA45" s="660"/>
      <c r="DB45" s="660"/>
      <c r="DC45" s="661"/>
      <c r="DD45" s="634">
        <v>78176</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c r="CD46" s="733"/>
      <c r="CE46" s="734"/>
      <c r="CF46" s="622" t="s">
        <v>341</v>
      </c>
      <c r="CG46" s="623"/>
      <c r="CH46" s="623"/>
      <c r="CI46" s="623"/>
      <c r="CJ46" s="623"/>
      <c r="CK46" s="623"/>
      <c r="CL46" s="623"/>
      <c r="CM46" s="623"/>
      <c r="CN46" s="623"/>
      <c r="CO46" s="623"/>
      <c r="CP46" s="623"/>
      <c r="CQ46" s="624"/>
      <c r="CR46" s="625">
        <v>2861480</v>
      </c>
      <c r="CS46" s="626"/>
      <c r="CT46" s="626"/>
      <c r="CU46" s="626"/>
      <c r="CV46" s="626"/>
      <c r="CW46" s="626"/>
      <c r="CX46" s="626"/>
      <c r="CY46" s="627"/>
      <c r="CZ46" s="659">
        <v>4.7</v>
      </c>
      <c r="DA46" s="708"/>
      <c r="DB46" s="708"/>
      <c r="DC46" s="709"/>
      <c r="DD46" s="634">
        <v>960805</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c r="CD47" s="733"/>
      <c r="CE47" s="734"/>
      <c r="CF47" s="622" t="s">
        <v>342</v>
      </c>
      <c r="CG47" s="623"/>
      <c r="CH47" s="623"/>
      <c r="CI47" s="623"/>
      <c r="CJ47" s="623"/>
      <c r="CK47" s="623"/>
      <c r="CL47" s="623"/>
      <c r="CM47" s="623"/>
      <c r="CN47" s="623"/>
      <c r="CO47" s="623"/>
      <c r="CP47" s="623"/>
      <c r="CQ47" s="624"/>
      <c r="CR47" s="625">
        <v>24353</v>
      </c>
      <c r="CS47" s="657"/>
      <c r="CT47" s="657"/>
      <c r="CU47" s="657"/>
      <c r="CV47" s="657"/>
      <c r="CW47" s="657"/>
      <c r="CX47" s="657"/>
      <c r="CY47" s="658"/>
      <c r="CZ47" s="659">
        <v>0</v>
      </c>
      <c r="DA47" s="660"/>
      <c r="DB47" s="660"/>
      <c r="DC47" s="661"/>
      <c r="DD47" s="634">
        <v>24353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c r="CD48" s="735"/>
      <c r="CE48" s="736"/>
      <c r="CF48" s="622" t="s">
        <v>343</v>
      </c>
      <c r="CG48" s="623"/>
      <c r="CH48" s="623"/>
      <c r="CI48" s="623"/>
      <c r="CJ48" s="623"/>
      <c r="CK48" s="623"/>
      <c r="CL48" s="623"/>
      <c r="CM48" s="623"/>
      <c r="CN48" s="623"/>
      <c r="CO48" s="623"/>
      <c r="CP48" s="623"/>
      <c r="CQ48" s="624"/>
      <c r="CR48" s="625" t="s">
        <v>223</v>
      </c>
      <c r="CS48" s="626"/>
      <c r="CT48" s="626"/>
      <c r="CU48" s="626"/>
      <c r="CV48" s="626"/>
      <c r="CW48" s="626"/>
      <c r="CX48" s="626"/>
      <c r="CY48" s="627"/>
      <c r="CZ48" s="659" t="s">
        <v>223</v>
      </c>
      <c r="DA48" s="708"/>
      <c r="DB48" s="708"/>
      <c r="DC48" s="709"/>
      <c r="DD48" s="634" t="s">
        <v>223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c r="CD49" s="668" t="s">
        <v>344</v>
      </c>
      <c r="CE49" s="669"/>
      <c r="CF49" s="669"/>
      <c r="CG49" s="669"/>
      <c r="CH49" s="669"/>
      <c r="CI49" s="669"/>
      <c r="CJ49" s="669"/>
      <c r="CK49" s="669"/>
      <c r="CL49" s="669"/>
      <c r="CM49" s="669"/>
      <c r="CN49" s="669"/>
      <c r="CO49" s="669"/>
      <c r="CP49" s="669"/>
      <c r="CQ49" s="670"/>
      <c r="CR49" s="697">
        <v>61529066</v>
      </c>
      <c r="CS49" s="693"/>
      <c r="CT49" s="693"/>
      <c r="CU49" s="693"/>
      <c r="CV49" s="693"/>
      <c r="CW49" s="693"/>
      <c r="CX49" s="693"/>
      <c r="CY49" s="720"/>
      <c r="CZ49" s="721">
        <v>100</v>
      </c>
      <c r="DA49" s="722"/>
      <c r="DB49" s="722"/>
      <c r="DC49" s="723"/>
      <c r="DD49" s="724">
        <v>38928298</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row r="51" spans="82:133" hidden="1"/>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sheetPr>
    <pageSetUpPr fitToPage="1"/>
  </sheetPr>
  <dimension ref="A1:EA136"/>
  <sheetViews>
    <sheetView zoomScale="70" zoomScaleNormal="25" zoomScaleSheetLayoutView="70" workbookViewId="0">
      <selection activeCell="CW12" sqref="CW12:DA12"/>
    </sheetView>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c r="A7" s="211">
        <v>1</v>
      </c>
      <c r="B7" s="751" t="s">
        <v>367</v>
      </c>
      <c r="C7" s="752"/>
      <c r="D7" s="752"/>
      <c r="E7" s="752"/>
      <c r="F7" s="752"/>
      <c r="G7" s="752"/>
      <c r="H7" s="752"/>
      <c r="I7" s="752"/>
      <c r="J7" s="752"/>
      <c r="K7" s="752"/>
      <c r="L7" s="752"/>
      <c r="M7" s="752"/>
      <c r="N7" s="752"/>
      <c r="O7" s="752"/>
      <c r="P7" s="753"/>
      <c r="Q7" s="754">
        <v>63173</v>
      </c>
      <c r="R7" s="755"/>
      <c r="S7" s="755"/>
      <c r="T7" s="755"/>
      <c r="U7" s="755"/>
      <c r="V7" s="755">
        <v>61530</v>
      </c>
      <c r="W7" s="755"/>
      <c r="X7" s="755"/>
      <c r="Y7" s="755"/>
      <c r="Z7" s="755"/>
      <c r="AA7" s="755">
        <v>1643</v>
      </c>
      <c r="AB7" s="755"/>
      <c r="AC7" s="755"/>
      <c r="AD7" s="755"/>
      <c r="AE7" s="756"/>
      <c r="AF7" s="757">
        <v>1642</v>
      </c>
      <c r="AG7" s="758"/>
      <c r="AH7" s="758"/>
      <c r="AI7" s="758"/>
      <c r="AJ7" s="759"/>
      <c r="AK7" s="794">
        <v>2630</v>
      </c>
      <c r="AL7" s="795"/>
      <c r="AM7" s="795"/>
      <c r="AN7" s="795"/>
      <c r="AO7" s="795"/>
      <c r="AP7" s="795">
        <v>27550</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543</v>
      </c>
      <c r="BT7" s="799"/>
      <c r="BU7" s="799"/>
      <c r="BV7" s="799"/>
      <c r="BW7" s="799"/>
      <c r="BX7" s="799"/>
      <c r="BY7" s="799"/>
      <c r="BZ7" s="799"/>
      <c r="CA7" s="799"/>
      <c r="CB7" s="799"/>
      <c r="CC7" s="799"/>
      <c r="CD7" s="799"/>
      <c r="CE7" s="799"/>
      <c r="CF7" s="799"/>
      <c r="CG7" s="800"/>
      <c r="CH7" s="791">
        <v>-1</v>
      </c>
      <c r="CI7" s="792"/>
      <c r="CJ7" s="792"/>
      <c r="CK7" s="792"/>
      <c r="CL7" s="793"/>
      <c r="CM7" s="791">
        <v>632</v>
      </c>
      <c r="CN7" s="792"/>
      <c r="CO7" s="792"/>
      <c r="CP7" s="792"/>
      <c r="CQ7" s="793"/>
      <c r="CR7" s="791">
        <v>500</v>
      </c>
      <c r="CS7" s="792"/>
      <c r="CT7" s="792"/>
      <c r="CU7" s="792"/>
      <c r="CV7" s="793"/>
      <c r="CW7" s="791">
        <v>1</v>
      </c>
      <c r="CX7" s="792"/>
      <c r="CY7" s="792"/>
      <c r="CZ7" s="792"/>
      <c r="DA7" s="793"/>
      <c r="DB7" s="791" t="s">
        <v>477</v>
      </c>
      <c r="DC7" s="792"/>
      <c r="DD7" s="792"/>
      <c r="DE7" s="792"/>
      <c r="DF7" s="793"/>
      <c r="DG7" s="791" t="s">
        <v>477</v>
      </c>
      <c r="DH7" s="792"/>
      <c r="DI7" s="792"/>
      <c r="DJ7" s="792"/>
      <c r="DK7" s="793"/>
      <c r="DL7" s="791" t="s">
        <v>477</v>
      </c>
      <c r="DM7" s="792"/>
      <c r="DN7" s="792"/>
      <c r="DO7" s="792"/>
      <c r="DP7" s="793"/>
      <c r="DQ7" s="791" t="s">
        <v>477</v>
      </c>
      <c r="DR7" s="792"/>
      <c r="DS7" s="792"/>
      <c r="DT7" s="792"/>
      <c r="DU7" s="793"/>
      <c r="DV7" s="772"/>
      <c r="DW7" s="773"/>
      <c r="DX7" s="773"/>
      <c r="DY7" s="773"/>
      <c r="DZ7" s="774"/>
      <c r="EA7" s="207"/>
    </row>
    <row r="8" spans="1:131" s="208" customFormat="1" ht="26.25" customHeight="1">
      <c r="A8" s="214">
        <v>2</v>
      </c>
      <c r="B8" s="775"/>
      <c r="C8" s="776"/>
      <c r="D8" s="776"/>
      <c r="E8" s="776"/>
      <c r="F8" s="776"/>
      <c r="G8" s="776"/>
      <c r="H8" s="776"/>
      <c r="I8" s="776"/>
      <c r="J8" s="776"/>
      <c r="K8" s="776"/>
      <c r="L8" s="776"/>
      <c r="M8" s="776"/>
      <c r="N8" s="776"/>
      <c r="O8" s="776"/>
      <c r="P8" s="777"/>
      <c r="Q8" s="778"/>
      <c r="R8" s="779"/>
      <c r="S8" s="779"/>
      <c r="T8" s="779"/>
      <c r="U8" s="779"/>
      <c r="V8" s="779"/>
      <c r="W8" s="779"/>
      <c r="X8" s="779"/>
      <c r="Y8" s="779"/>
      <c r="Z8" s="779"/>
      <c r="AA8" s="779"/>
      <c r="AB8" s="779"/>
      <c r="AC8" s="779"/>
      <c r="AD8" s="779"/>
      <c r="AE8" s="780"/>
      <c r="AF8" s="781"/>
      <c r="AG8" s="782"/>
      <c r="AH8" s="782"/>
      <c r="AI8" s="782"/>
      <c r="AJ8" s="783"/>
      <c r="AK8" s="784"/>
      <c r="AL8" s="785"/>
      <c r="AM8" s="785"/>
      <c r="AN8" s="785"/>
      <c r="AO8" s="785"/>
      <c r="AP8" s="785"/>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t="s">
        <v>544</v>
      </c>
      <c r="BS8" s="788" t="s">
        <v>545</v>
      </c>
      <c r="BT8" s="789"/>
      <c r="BU8" s="789"/>
      <c r="BV8" s="789"/>
      <c r="BW8" s="789"/>
      <c r="BX8" s="789"/>
      <c r="BY8" s="789"/>
      <c r="BZ8" s="789"/>
      <c r="CA8" s="789"/>
      <c r="CB8" s="789"/>
      <c r="CC8" s="789"/>
      <c r="CD8" s="789"/>
      <c r="CE8" s="789"/>
      <c r="CF8" s="789"/>
      <c r="CG8" s="790"/>
      <c r="CH8" s="801" t="s">
        <v>477</v>
      </c>
      <c r="CI8" s="802"/>
      <c r="CJ8" s="802"/>
      <c r="CK8" s="802"/>
      <c r="CL8" s="803"/>
      <c r="CM8" s="801">
        <v>65</v>
      </c>
      <c r="CN8" s="802"/>
      <c r="CO8" s="802"/>
      <c r="CP8" s="802"/>
      <c r="CQ8" s="803"/>
      <c r="CR8" s="801">
        <v>5</v>
      </c>
      <c r="CS8" s="802"/>
      <c r="CT8" s="802"/>
      <c r="CU8" s="802"/>
      <c r="CV8" s="803"/>
      <c r="CW8" s="801">
        <v>1</v>
      </c>
      <c r="CX8" s="802"/>
      <c r="CY8" s="802"/>
      <c r="CZ8" s="802"/>
      <c r="DA8" s="803"/>
      <c r="DB8" s="801" t="s">
        <v>477</v>
      </c>
      <c r="DC8" s="802"/>
      <c r="DD8" s="802"/>
      <c r="DE8" s="802"/>
      <c r="DF8" s="803"/>
      <c r="DG8" s="801" t="s">
        <v>477</v>
      </c>
      <c r="DH8" s="802"/>
      <c r="DI8" s="802"/>
      <c r="DJ8" s="802"/>
      <c r="DK8" s="803"/>
      <c r="DL8" s="801" t="s">
        <v>477</v>
      </c>
      <c r="DM8" s="802"/>
      <c r="DN8" s="802"/>
      <c r="DO8" s="802"/>
      <c r="DP8" s="803"/>
      <c r="DQ8" s="801" t="s">
        <v>477</v>
      </c>
      <c r="DR8" s="802"/>
      <c r="DS8" s="802"/>
      <c r="DT8" s="802"/>
      <c r="DU8" s="803"/>
      <c r="DV8" s="804"/>
      <c r="DW8" s="805"/>
      <c r="DX8" s="805"/>
      <c r="DY8" s="805"/>
      <c r="DZ8" s="806"/>
      <c r="EA8" s="207"/>
    </row>
    <row r="9" spans="1:131" s="208" customFormat="1" ht="26.25" customHeight="1">
      <c r="A9" s="214">
        <v>3</v>
      </c>
      <c r="B9" s="775"/>
      <c r="C9" s="776"/>
      <c r="D9" s="776"/>
      <c r="E9" s="776"/>
      <c r="F9" s="776"/>
      <c r="G9" s="776"/>
      <c r="H9" s="776"/>
      <c r="I9" s="776"/>
      <c r="J9" s="776"/>
      <c r="K9" s="776"/>
      <c r="L9" s="776"/>
      <c r="M9" s="776"/>
      <c r="N9" s="776"/>
      <c r="O9" s="776"/>
      <c r="P9" s="777"/>
      <c r="Q9" s="778"/>
      <c r="R9" s="779"/>
      <c r="S9" s="779"/>
      <c r="T9" s="779"/>
      <c r="U9" s="779"/>
      <c r="V9" s="779"/>
      <c r="W9" s="779"/>
      <c r="X9" s="779"/>
      <c r="Y9" s="779"/>
      <c r="Z9" s="779"/>
      <c r="AA9" s="779"/>
      <c r="AB9" s="779"/>
      <c r="AC9" s="779"/>
      <c r="AD9" s="779"/>
      <c r="AE9" s="780"/>
      <c r="AF9" s="781"/>
      <c r="AG9" s="782"/>
      <c r="AH9" s="782"/>
      <c r="AI9" s="782"/>
      <c r="AJ9" s="783"/>
      <c r="AK9" s="784"/>
      <c r="AL9" s="785"/>
      <c r="AM9" s="785"/>
      <c r="AN9" s="785"/>
      <c r="AO9" s="785"/>
      <c r="AP9" s="785"/>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c r="A10" s="214">
        <v>4</v>
      </c>
      <c r="B10" s="775"/>
      <c r="C10" s="776"/>
      <c r="D10" s="776"/>
      <c r="E10" s="776"/>
      <c r="F10" s="776"/>
      <c r="G10" s="776"/>
      <c r="H10" s="776"/>
      <c r="I10" s="776"/>
      <c r="J10" s="776"/>
      <c r="K10" s="776"/>
      <c r="L10" s="776"/>
      <c r="M10" s="776"/>
      <c r="N10" s="776"/>
      <c r="O10" s="776"/>
      <c r="P10" s="777"/>
      <c r="Q10" s="778"/>
      <c r="R10" s="779"/>
      <c r="S10" s="779"/>
      <c r="T10" s="779"/>
      <c r="U10" s="779"/>
      <c r="V10" s="779"/>
      <c r="W10" s="779"/>
      <c r="X10" s="779"/>
      <c r="Y10" s="779"/>
      <c r="Z10" s="779"/>
      <c r="AA10" s="779"/>
      <c r="AB10" s="779"/>
      <c r="AC10" s="779"/>
      <c r="AD10" s="779"/>
      <c r="AE10" s="780"/>
      <c r="AF10" s="781"/>
      <c r="AG10" s="782"/>
      <c r="AH10" s="782"/>
      <c r="AI10" s="782"/>
      <c r="AJ10" s="783"/>
      <c r="AK10" s="784"/>
      <c r="AL10" s="785"/>
      <c r="AM10" s="785"/>
      <c r="AN10" s="785"/>
      <c r="AO10" s="785"/>
      <c r="AP10" s="785"/>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2"/>
      <c r="AL22" s="823"/>
      <c r="AM22" s="823"/>
      <c r="AN22" s="823"/>
      <c r="AO22" s="823"/>
      <c r="AP22" s="823"/>
      <c r="AQ22" s="823"/>
      <c r="AR22" s="823"/>
      <c r="AS22" s="823"/>
      <c r="AT22" s="823"/>
      <c r="AU22" s="824"/>
      <c r="AV22" s="824"/>
      <c r="AW22" s="824"/>
      <c r="AX22" s="824"/>
      <c r="AY22" s="825"/>
      <c r="AZ22" s="826" t="s">
        <v>368</v>
      </c>
      <c r="BA22" s="826"/>
      <c r="BB22" s="826"/>
      <c r="BC22" s="826"/>
      <c r="BD22" s="827"/>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c r="A23" s="217" t="s">
        <v>369</v>
      </c>
      <c r="B23" s="810" t="s">
        <v>370</v>
      </c>
      <c r="C23" s="811"/>
      <c r="D23" s="811"/>
      <c r="E23" s="811"/>
      <c r="F23" s="811"/>
      <c r="G23" s="811"/>
      <c r="H23" s="811"/>
      <c r="I23" s="811"/>
      <c r="J23" s="811"/>
      <c r="K23" s="811"/>
      <c r="L23" s="811"/>
      <c r="M23" s="811"/>
      <c r="N23" s="811"/>
      <c r="O23" s="811"/>
      <c r="P23" s="812"/>
      <c r="Q23" s="813">
        <v>63172</v>
      </c>
      <c r="R23" s="814"/>
      <c r="S23" s="814"/>
      <c r="T23" s="814"/>
      <c r="U23" s="814"/>
      <c r="V23" s="814">
        <v>61529</v>
      </c>
      <c r="W23" s="814"/>
      <c r="X23" s="814"/>
      <c r="Y23" s="814"/>
      <c r="Z23" s="814"/>
      <c r="AA23" s="814">
        <v>1643</v>
      </c>
      <c r="AB23" s="814"/>
      <c r="AC23" s="814"/>
      <c r="AD23" s="814"/>
      <c r="AE23" s="815"/>
      <c r="AF23" s="816">
        <v>1642</v>
      </c>
      <c r="AG23" s="814"/>
      <c r="AH23" s="814"/>
      <c r="AI23" s="814"/>
      <c r="AJ23" s="817"/>
      <c r="AK23" s="818"/>
      <c r="AL23" s="819"/>
      <c r="AM23" s="819"/>
      <c r="AN23" s="819"/>
      <c r="AO23" s="819"/>
      <c r="AP23" s="814">
        <v>27550</v>
      </c>
      <c r="AQ23" s="814"/>
      <c r="AR23" s="814"/>
      <c r="AS23" s="814"/>
      <c r="AT23" s="814"/>
      <c r="AU23" s="820"/>
      <c r="AV23" s="820"/>
      <c r="AW23" s="820"/>
      <c r="AX23" s="820"/>
      <c r="AY23" s="821"/>
      <c r="AZ23" s="829" t="s">
        <v>223</v>
      </c>
      <c r="BA23" s="830"/>
      <c r="BB23" s="830"/>
      <c r="BC23" s="830"/>
      <c r="BD23" s="831"/>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c r="A24" s="828" t="s">
        <v>371</v>
      </c>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c r="AE24" s="828"/>
      <c r="AF24" s="828"/>
      <c r="AG24" s="828"/>
      <c r="AH24" s="828"/>
      <c r="AI24" s="828"/>
      <c r="AJ24" s="828"/>
      <c r="AK24" s="828"/>
      <c r="AL24" s="828"/>
      <c r="AM24" s="828"/>
      <c r="AN24" s="828"/>
      <c r="AO24" s="828"/>
      <c r="AP24" s="828"/>
      <c r="AQ24" s="828"/>
      <c r="AR24" s="828"/>
      <c r="AS24" s="828"/>
      <c r="AT24" s="828"/>
      <c r="AU24" s="828"/>
      <c r="AV24" s="828"/>
      <c r="AW24" s="828"/>
      <c r="AX24" s="828"/>
      <c r="AY24" s="828"/>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c r="A25" s="769" t="s">
        <v>372</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c r="A26" s="760" t="s">
        <v>350</v>
      </c>
      <c r="B26" s="761"/>
      <c r="C26" s="761"/>
      <c r="D26" s="761"/>
      <c r="E26" s="761"/>
      <c r="F26" s="761"/>
      <c r="G26" s="761"/>
      <c r="H26" s="761"/>
      <c r="I26" s="761"/>
      <c r="J26" s="761"/>
      <c r="K26" s="761"/>
      <c r="L26" s="761"/>
      <c r="M26" s="761"/>
      <c r="N26" s="761"/>
      <c r="O26" s="761"/>
      <c r="P26" s="762"/>
      <c r="Q26" s="737" t="s">
        <v>373</v>
      </c>
      <c r="R26" s="738"/>
      <c r="S26" s="738"/>
      <c r="T26" s="738"/>
      <c r="U26" s="739"/>
      <c r="V26" s="737" t="s">
        <v>374</v>
      </c>
      <c r="W26" s="738"/>
      <c r="X26" s="738"/>
      <c r="Y26" s="738"/>
      <c r="Z26" s="739"/>
      <c r="AA26" s="737" t="s">
        <v>375</v>
      </c>
      <c r="AB26" s="738"/>
      <c r="AC26" s="738"/>
      <c r="AD26" s="738"/>
      <c r="AE26" s="738"/>
      <c r="AF26" s="832" t="s">
        <v>376</v>
      </c>
      <c r="AG26" s="833"/>
      <c r="AH26" s="833"/>
      <c r="AI26" s="833"/>
      <c r="AJ26" s="834"/>
      <c r="AK26" s="738" t="s">
        <v>377</v>
      </c>
      <c r="AL26" s="738"/>
      <c r="AM26" s="738"/>
      <c r="AN26" s="738"/>
      <c r="AO26" s="739"/>
      <c r="AP26" s="737" t="s">
        <v>378</v>
      </c>
      <c r="AQ26" s="738"/>
      <c r="AR26" s="738"/>
      <c r="AS26" s="738"/>
      <c r="AT26" s="739"/>
      <c r="AU26" s="737" t="s">
        <v>379</v>
      </c>
      <c r="AV26" s="738"/>
      <c r="AW26" s="738"/>
      <c r="AX26" s="738"/>
      <c r="AY26" s="739"/>
      <c r="AZ26" s="737" t="s">
        <v>380</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5"/>
      <c r="AG27" s="836"/>
      <c r="AH27" s="836"/>
      <c r="AI27" s="836"/>
      <c r="AJ27" s="837"/>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c r="A28" s="219">
        <v>1</v>
      </c>
      <c r="B28" s="751" t="s">
        <v>381</v>
      </c>
      <c r="C28" s="752"/>
      <c r="D28" s="752"/>
      <c r="E28" s="752"/>
      <c r="F28" s="752"/>
      <c r="G28" s="752"/>
      <c r="H28" s="752"/>
      <c r="I28" s="752"/>
      <c r="J28" s="752"/>
      <c r="K28" s="752"/>
      <c r="L28" s="752"/>
      <c r="M28" s="752"/>
      <c r="N28" s="752"/>
      <c r="O28" s="752"/>
      <c r="P28" s="753"/>
      <c r="Q28" s="842">
        <v>20406</v>
      </c>
      <c r="R28" s="843"/>
      <c r="S28" s="843"/>
      <c r="T28" s="843"/>
      <c r="U28" s="843"/>
      <c r="V28" s="843">
        <v>20169</v>
      </c>
      <c r="W28" s="843"/>
      <c r="X28" s="843"/>
      <c r="Y28" s="843"/>
      <c r="Z28" s="843"/>
      <c r="AA28" s="843">
        <v>237</v>
      </c>
      <c r="AB28" s="843"/>
      <c r="AC28" s="843"/>
      <c r="AD28" s="843"/>
      <c r="AE28" s="844"/>
      <c r="AF28" s="845">
        <v>237</v>
      </c>
      <c r="AG28" s="843"/>
      <c r="AH28" s="843"/>
      <c r="AI28" s="843"/>
      <c r="AJ28" s="846"/>
      <c r="AK28" s="847">
        <v>2550</v>
      </c>
      <c r="AL28" s="838"/>
      <c r="AM28" s="838"/>
      <c r="AN28" s="838"/>
      <c r="AO28" s="838"/>
      <c r="AP28" s="838" t="s">
        <v>530</v>
      </c>
      <c r="AQ28" s="838"/>
      <c r="AR28" s="838"/>
      <c r="AS28" s="838"/>
      <c r="AT28" s="838"/>
      <c r="AU28" s="838" t="s">
        <v>530</v>
      </c>
      <c r="AV28" s="838"/>
      <c r="AW28" s="838"/>
      <c r="AX28" s="838"/>
      <c r="AY28" s="838"/>
      <c r="AZ28" s="839" t="s">
        <v>530</v>
      </c>
      <c r="BA28" s="839"/>
      <c r="BB28" s="839"/>
      <c r="BC28" s="839"/>
      <c r="BD28" s="839"/>
      <c r="BE28" s="840"/>
      <c r="BF28" s="840"/>
      <c r="BG28" s="840"/>
      <c r="BH28" s="840"/>
      <c r="BI28" s="841"/>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c r="A29" s="219">
        <v>2</v>
      </c>
      <c r="B29" s="775" t="s">
        <v>382</v>
      </c>
      <c r="C29" s="776"/>
      <c r="D29" s="776"/>
      <c r="E29" s="776"/>
      <c r="F29" s="776"/>
      <c r="G29" s="776"/>
      <c r="H29" s="776"/>
      <c r="I29" s="776"/>
      <c r="J29" s="776"/>
      <c r="K29" s="776"/>
      <c r="L29" s="776"/>
      <c r="M29" s="776"/>
      <c r="N29" s="776"/>
      <c r="O29" s="776"/>
      <c r="P29" s="777"/>
      <c r="Q29" s="778">
        <v>12135</v>
      </c>
      <c r="R29" s="779"/>
      <c r="S29" s="779"/>
      <c r="T29" s="779"/>
      <c r="U29" s="779"/>
      <c r="V29" s="779">
        <v>11861</v>
      </c>
      <c r="W29" s="779"/>
      <c r="X29" s="779"/>
      <c r="Y29" s="779"/>
      <c r="Z29" s="779"/>
      <c r="AA29" s="779">
        <v>274</v>
      </c>
      <c r="AB29" s="779"/>
      <c r="AC29" s="779"/>
      <c r="AD29" s="779"/>
      <c r="AE29" s="780"/>
      <c r="AF29" s="781">
        <v>274</v>
      </c>
      <c r="AG29" s="782"/>
      <c r="AH29" s="782"/>
      <c r="AI29" s="782"/>
      <c r="AJ29" s="783"/>
      <c r="AK29" s="850">
        <v>1738</v>
      </c>
      <c r="AL29" s="851"/>
      <c r="AM29" s="851"/>
      <c r="AN29" s="851"/>
      <c r="AO29" s="851"/>
      <c r="AP29" s="851" t="s">
        <v>530</v>
      </c>
      <c r="AQ29" s="851"/>
      <c r="AR29" s="851"/>
      <c r="AS29" s="851"/>
      <c r="AT29" s="851"/>
      <c r="AU29" s="851" t="s">
        <v>530</v>
      </c>
      <c r="AV29" s="851"/>
      <c r="AW29" s="851"/>
      <c r="AX29" s="851"/>
      <c r="AY29" s="851"/>
      <c r="AZ29" s="852" t="s">
        <v>530</v>
      </c>
      <c r="BA29" s="852"/>
      <c r="BB29" s="852"/>
      <c r="BC29" s="852"/>
      <c r="BD29" s="852"/>
      <c r="BE29" s="848"/>
      <c r="BF29" s="848"/>
      <c r="BG29" s="848"/>
      <c r="BH29" s="848"/>
      <c r="BI29" s="849"/>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c r="A30" s="219">
        <v>3</v>
      </c>
      <c r="B30" s="775" t="s">
        <v>383</v>
      </c>
      <c r="C30" s="776"/>
      <c r="D30" s="776"/>
      <c r="E30" s="776"/>
      <c r="F30" s="776"/>
      <c r="G30" s="776"/>
      <c r="H30" s="776"/>
      <c r="I30" s="776"/>
      <c r="J30" s="776"/>
      <c r="K30" s="776"/>
      <c r="L30" s="776"/>
      <c r="M30" s="776"/>
      <c r="N30" s="776"/>
      <c r="O30" s="776"/>
      <c r="P30" s="777"/>
      <c r="Q30" s="778">
        <v>2565</v>
      </c>
      <c r="R30" s="779"/>
      <c r="S30" s="779"/>
      <c r="T30" s="779"/>
      <c r="U30" s="779"/>
      <c r="V30" s="779">
        <v>2517</v>
      </c>
      <c r="W30" s="779"/>
      <c r="X30" s="779"/>
      <c r="Y30" s="779"/>
      <c r="Z30" s="779"/>
      <c r="AA30" s="779">
        <v>49</v>
      </c>
      <c r="AB30" s="779"/>
      <c r="AC30" s="779"/>
      <c r="AD30" s="779"/>
      <c r="AE30" s="780"/>
      <c r="AF30" s="781">
        <v>49</v>
      </c>
      <c r="AG30" s="782"/>
      <c r="AH30" s="782"/>
      <c r="AI30" s="782"/>
      <c r="AJ30" s="783"/>
      <c r="AK30" s="850">
        <v>1822</v>
      </c>
      <c r="AL30" s="851"/>
      <c r="AM30" s="851"/>
      <c r="AN30" s="851"/>
      <c r="AO30" s="851"/>
      <c r="AP30" s="851" t="s">
        <v>530</v>
      </c>
      <c r="AQ30" s="851"/>
      <c r="AR30" s="851"/>
      <c r="AS30" s="851"/>
      <c r="AT30" s="851"/>
      <c r="AU30" s="851" t="s">
        <v>530</v>
      </c>
      <c r="AV30" s="851"/>
      <c r="AW30" s="851"/>
      <c r="AX30" s="851"/>
      <c r="AY30" s="851"/>
      <c r="AZ30" s="852" t="s">
        <v>530</v>
      </c>
      <c r="BA30" s="852"/>
      <c r="BB30" s="852"/>
      <c r="BC30" s="852"/>
      <c r="BD30" s="852"/>
      <c r="BE30" s="848"/>
      <c r="BF30" s="848"/>
      <c r="BG30" s="848"/>
      <c r="BH30" s="848"/>
      <c r="BI30" s="849"/>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c r="A31" s="219">
        <v>4</v>
      </c>
      <c r="B31" s="775" t="s">
        <v>384</v>
      </c>
      <c r="C31" s="776"/>
      <c r="D31" s="776"/>
      <c r="E31" s="776"/>
      <c r="F31" s="776"/>
      <c r="G31" s="776"/>
      <c r="H31" s="776"/>
      <c r="I31" s="776"/>
      <c r="J31" s="776"/>
      <c r="K31" s="776"/>
      <c r="L31" s="776"/>
      <c r="M31" s="776"/>
      <c r="N31" s="776"/>
      <c r="O31" s="776"/>
      <c r="P31" s="777"/>
      <c r="Q31" s="778">
        <v>4337</v>
      </c>
      <c r="R31" s="779"/>
      <c r="S31" s="779"/>
      <c r="T31" s="779"/>
      <c r="U31" s="779"/>
      <c r="V31" s="779">
        <v>4084</v>
      </c>
      <c r="W31" s="779"/>
      <c r="X31" s="779"/>
      <c r="Y31" s="779"/>
      <c r="Z31" s="779"/>
      <c r="AA31" s="779">
        <v>253</v>
      </c>
      <c r="AB31" s="779"/>
      <c r="AC31" s="779"/>
      <c r="AD31" s="779"/>
      <c r="AE31" s="780"/>
      <c r="AF31" s="781">
        <v>253</v>
      </c>
      <c r="AG31" s="782"/>
      <c r="AH31" s="782"/>
      <c r="AI31" s="782"/>
      <c r="AJ31" s="783"/>
      <c r="AK31" s="850">
        <v>1360</v>
      </c>
      <c r="AL31" s="851"/>
      <c r="AM31" s="851"/>
      <c r="AN31" s="851"/>
      <c r="AO31" s="851"/>
      <c r="AP31" s="851">
        <v>7847</v>
      </c>
      <c r="AQ31" s="851"/>
      <c r="AR31" s="851"/>
      <c r="AS31" s="851"/>
      <c r="AT31" s="851"/>
      <c r="AU31" s="851">
        <v>5155</v>
      </c>
      <c r="AV31" s="851"/>
      <c r="AW31" s="851"/>
      <c r="AX31" s="851"/>
      <c r="AY31" s="851"/>
      <c r="AZ31" s="852" t="s">
        <v>530</v>
      </c>
      <c r="BA31" s="852"/>
      <c r="BB31" s="852"/>
      <c r="BC31" s="852"/>
      <c r="BD31" s="852"/>
      <c r="BE31" s="848" t="s">
        <v>385</v>
      </c>
      <c r="BF31" s="848"/>
      <c r="BG31" s="848"/>
      <c r="BH31" s="848"/>
      <c r="BI31" s="849"/>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c r="A32" s="219">
        <v>5</v>
      </c>
      <c r="B32" s="775"/>
      <c r="C32" s="776"/>
      <c r="D32" s="776"/>
      <c r="E32" s="776"/>
      <c r="F32" s="776"/>
      <c r="G32" s="776"/>
      <c r="H32" s="776"/>
      <c r="I32" s="776"/>
      <c r="J32" s="776"/>
      <c r="K32" s="776"/>
      <c r="L32" s="776"/>
      <c r="M32" s="776"/>
      <c r="N32" s="776"/>
      <c r="O32" s="776"/>
      <c r="P32" s="777"/>
      <c r="Q32" s="778"/>
      <c r="R32" s="779"/>
      <c r="S32" s="779"/>
      <c r="T32" s="779"/>
      <c r="U32" s="779"/>
      <c r="V32" s="779"/>
      <c r="W32" s="779"/>
      <c r="X32" s="779"/>
      <c r="Y32" s="779"/>
      <c r="Z32" s="779"/>
      <c r="AA32" s="779"/>
      <c r="AB32" s="779"/>
      <c r="AC32" s="779"/>
      <c r="AD32" s="779"/>
      <c r="AE32" s="780"/>
      <c r="AF32" s="781"/>
      <c r="AG32" s="782"/>
      <c r="AH32" s="782"/>
      <c r="AI32" s="782"/>
      <c r="AJ32" s="783"/>
      <c r="AK32" s="850"/>
      <c r="AL32" s="851"/>
      <c r="AM32" s="851"/>
      <c r="AN32" s="851"/>
      <c r="AO32" s="851"/>
      <c r="AP32" s="851"/>
      <c r="AQ32" s="851"/>
      <c r="AR32" s="851"/>
      <c r="AS32" s="851"/>
      <c r="AT32" s="851"/>
      <c r="AU32" s="851"/>
      <c r="AV32" s="851"/>
      <c r="AW32" s="851"/>
      <c r="AX32" s="851"/>
      <c r="AY32" s="851"/>
      <c r="AZ32" s="852"/>
      <c r="BA32" s="852"/>
      <c r="BB32" s="852"/>
      <c r="BC32" s="852"/>
      <c r="BD32" s="852"/>
      <c r="BE32" s="848"/>
      <c r="BF32" s="848"/>
      <c r="BG32" s="848"/>
      <c r="BH32" s="848"/>
      <c r="BI32" s="849"/>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0"/>
      <c r="AL33" s="851"/>
      <c r="AM33" s="851"/>
      <c r="AN33" s="851"/>
      <c r="AO33" s="851"/>
      <c r="AP33" s="851"/>
      <c r="AQ33" s="851"/>
      <c r="AR33" s="851"/>
      <c r="AS33" s="851"/>
      <c r="AT33" s="851"/>
      <c r="AU33" s="851"/>
      <c r="AV33" s="851"/>
      <c r="AW33" s="851"/>
      <c r="AX33" s="851"/>
      <c r="AY33" s="851"/>
      <c r="AZ33" s="852"/>
      <c r="BA33" s="852"/>
      <c r="BB33" s="852"/>
      <c r="BC33" s="852"/>
      <c r="BD33" s="852"/>
      <c r="BE33" s="848"/>
      <c r="BF33" s="848"/>
      <c r="BG33" s="848"/>
      <c r="BH33" s="848"/>
      <c r="BI33" s="849"/>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0"/>
      <c r="AL34" s="851"/>
      <c r="AM34" s="851"/>
      <c r="AN34" s="851"/>
      <c r="AO34" s="851"/>
      <c r="AP34" s="851"/>
      <c r="AQ34" s="851"/>
      <c r="AR34" s="851"/>
      <c r="AS34" s="851"/>
      <c r="AT34" s="851"/>
      <c r="AU34" s="851"/>
      <c r="AV34" s="851"/>
      <c r="AW34" s="851"/>
      <c r="AX34" s="851"/>
      <c r="AY34" s="851"/>
      <c r="AZ34" s="852"/>
      <c r="BA34" s="852"/>
      <c r="BB34" s="852"/>
      <c r="BC34" s="852"/>
      <c r="BD34" s="852"/>
      <c r="BE34" s="848"/>
      <c r="BF34" s="848"/>
      <c r="BG34" s="848"/>
      <c r="BH34" s="848"/>
      <c r="BI34" s="849"/>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0"/>
      <c r="AL35" s="851"/>
      <c r="AM35" s="851"/>
      <c r="AN35" s="851"/>
      <c r="AO35" s="851"/>
      <c r="AP35" s="851"/>
      <c r="AQ35" s="851"/>
      <c r="AR35" s="851"/>
      <c r="AS35" s="851"/>
      <c r="AT35" s="851"/>
      <c r="AU35" s="851"/>
      <c r="AV35" s="851"/>
      <c r="AW35" s="851"/>
      <c r="AX35" s="851"/>
      <c r="AY35" s="851"/>
      <c r="AZ35" s="852"/>
      <c r="BA35" s="852"/>
      <c r="BB35" s="852"/>
      <c r="BC35" s="852"/>
      <c r="BD35" s="852"/>
      <c r="BE35" s="848"/>
      <c r="BF35" s="848"/>
      <c r="BG35" s="848"/>
      <c r="BH35" s="848"/>
      <c r="BI35" s="849"/>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0"/>
      <c r="AL36" s="851"/>
      <c r="AM36" s="851"/>
      <c r="AN36" s="851"/>
      <c r="AO36" s="851"/>
      <c r="AP36" s="851"/>
      <c r="AQ36" s="851"/>
      <c r="AR36" s="851"/>
      <c r="AS36" s="851"/>
      <c r="AT36" s="851"/>
      <c r="AU36" s="851"/>
      <c r="AV36" s="851"/>
      <c r="AW36" s="851"/>
      <c r="AX36" s="851"/>
      <c r="AY36" s="851"/>
      <c r="AZ36" s="852"/>
      <c r="BA36" s="852"/>
      <c r="BB36" s="852"/>
      <c r="BC36" s="852"/>
      <c r="BD36" s="852"/>
      <c r="BE36" s="848"/>
      <c r="BF36" s="848"/>
      <c r="BG36" s="848"/>
      <c r="BH36" s="848"/>
      <c r="BI36" s="849"/>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0"/>
      <c r="AL37" s="851"/>
      <c r="AM37" s="851"/>
      <c r="AN37" s="851"/>
      <c r="AO37" s="851"/>
      <c r="AP37" s="851"/>
      <c r="AQ37" s="851"/>
      <c r="AR37" s="851"/>
      <c r="AS37" s="851"/>
      <c r="AT37" s="851"/>
      <c r="AU37" s="851"/>
      <c r="AV37" s="851"/>
      <c r="AW37" s="851"/>
      <c r="AX37" s="851"/>
      <c r="AY37" s="851"/>
      <c r="AZ37" s="852"/>
      <c r="BA37" s="852"/>
      <c r="BB37" s="852"/>
      <c r="BC37" s="852"/>
      <c r="BD37" s="852"/>
      <c r="BE37" s="848"/>
      <c r="BF37" s="848"/>
      <c r="BG37" s="848"/>
      <c r="BH37" s="848"/>
      <c r="BI37" s="849"/>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0"/>
      <c r="AL38" s="851"/>
      <c r="AM38" s="851"/>
      <c r="AN38" s="851"/>
      <c r="AO38" s="851"/>
      <c r="AP38" s="851"/>
      <c r="AQ38" s="851"/>
      <c r="AR38" s="851"/>
      <c r="AS38" s="851"/>
      <c r="AT38" s="851"/>
      <c r="AU38" s="851"/>
      <c r="AV38" s="851"/>
      <c r="AW38" s="851"/>
      <c r="AX38" s="851"/>
      <c r="AY38" s="851"/>
      <c r="AZ38" s="852"/>
      <c r="BA38" s="852"/>
      <c r="BB38" s="852"/>
      <c r="BC38" s="852"/>
      <c r="BD38" s="852"/>
      <c r="BE38" s="848"/>
      <c r="BF38" s="848"/>
      <c r="BG38" s="848"/>
      <c r="BH38" s="848"/>
      <c r="BI38" s="849"/>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0"/>
      <c r="AL39" s="851"/>
      <c r="AM39" s="851"/>
      <c r="AN39" s="851"/>
      <c r="AO39" s="851"/>
      <c r="AP39" s="851"/>
      <c r="AQ39" s="851"/>
      <c r="AR39" s="851"/>
      <c r="AS39" s="851"/>
      <c r="AT39" s="851"/>
      <c r="AU39" s="851"/>
      <c r="AV39" s="851"/>
      <c r="AW39" s="851"/>
      <c r="AX39" s="851"/>
      <c r="AY39" s="851"/>
      <c r="AZ39" s="852"/>
      <c r="BA39" s="852"/>
      <c r="BB39" s="852"/>
      <c r="BC39" s="852"/>
      <c r="BD39" s="852"/>
      <c r="BE39" s="848"/>
      <c r="BF39" s="848"/>
      <c r="BG39" s="848"/>
      <c r="BH39" s="848"/>
      <c r="BI39" s="849"/>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0"/>
      <c r="AL40" s="851"/>
      <c r="AM40" s="851"/>
      <c r="AN40" s="851"/>
      <c r="AO40" s="851"/>
      <c r="AP40" s="851"/>
      <c r="AQ40" s="851"/>
      <c r="AR40" s="851"/>
      <c r="AS40" s="851"/>
      <c r="AT40" s="851"/>
      <c r="AU40" s="851"/>
      <c r="AV40" s="851"/>
      <c r="AW40" s="851"/>
      <c r="AX40" s="851"/>
      <c r="AY40" s="851"/>
      <c r="AZ40" s="852"/>
      <c r="BA40" s="852"/>
      <c r="BB40" s="852"/>
      <c r="BC40" s="852"/>
      <c r="BD40" s="852"/>
      <c r="BE40" s="848"/>
      <c r="BF40" s="848"/>
      <c r="BG40" s="848"/>
      <c r="BH40" s="848"/>
      <c r="BI40" s="849"/>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0"/>
      <c r="AL41" s="851"/>
      <c r="AM41" s="851"/>
      <c r="AN41" s="851"/>
      <c r="AO41" s="851"/>
      <c r="AP41" s="851"/>
      <c r="AQ41" s="851"/>
      <c r="AR41" s="851"/>
      <c r="AS41" s="851"/>
      <c r="AT41" s="851"/>
      <c r="AU41" s="851"/>
      <c r="AV41" s="851"/>
      <c r="AW41" s="851"/>
      <c r="AX41" s="851"/>
      <c r="AY41" s="851"/>
      <c r="AZ41" s="852"/>
      <c r="BA41" s="852"/>
      <c r="BB41" s="852"/>
      <c r="BC41" s="852"/>
      <c r="BD41" s="852"/>
      <c r="BE41" s="848"/>
      <c r="BF41" s="848"/>
      <c r="BG41" s="848"/>
      <c r="BH41" s="848"/>
      <c r="BI41" s="849"/>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0"/>
      <c r="AL42" s="851"/>
      <c r="AM42" s="851"/>
      <c r="AN42" s="851"/>
      <c r="AO42" s="851"/>
      <c r="AP42" s="851"/>
      <c r="AQ42" s="851"/>
      <c r="AR42" s="851"/>
      <c r="AS42" s="851"/>
      <c r="AT42" s="851"/>
      <c r="AU42" s="851"/>
      <c r="AV42" s="851"/>
      <c r="AW42" s="851"/>
      <c r="AX42" s="851"/>
      <c r="AY42" s="851"/>
      <c r="AZ42" s="852"/>
      <c r="BA42" s="852"/>
      <c r="BB42" s="852"/>
      <c r="BC42" s="852"/>
      <c r="BD42" s="852"/>
      <c r="BE42" s="848"/>
      <c r="BF42" s="848"/>
      <c r="BG42" s="848"/>
      <c r="BH42" s="848"/>
      <c r="BI42" s="849"/>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0"/>
      <c r="AL43" s="851"/>
      <c r="AM43" s="851"/>
      <c r="AN43" s="851"/>
      <c r="AO43" s="851"/>
      <c r="AP43" s="851"/>
      <c r="AQ43" s="851"/>
      <c r="AR43" s="851"/>
      <c r="AS43" s="851"/>
      <c r="AT43" s="851"/>
      <c r="AU43" s="851"/>
      <c r="AV43" s="851"/>
      <c r="AW43" s="851"/>
      <c r="AX43" s="851"/>
      <c r="AY43" s="851"/>
      <c r="AZ43" s="852"/>
      <c r="BA43" s="852"/>
      <c r="BB43" s="852"/>
      <c r="BC43" s="852"/>
      <c r="BD43" s="852"/>
      <c r="BE43" s="848"/>
      <c r="BF43" s="848"/>
      <c r="BG43" s="848"/>
      <c r="BH43" s="848"/>
      <c r="BI43" s="849"/>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0"/>
      <c r="AL44" s="851"/>
      <c r="AM44" s="851"/>
      <c r="AN44" s="851"/>
      <c r="AO44" s="851"/>
      <c r="AP44" s="851"/>
      <c r="AQ44" s="851"/>
      <c r="AR44" s="851"/>
      <c r="AS44" s="851"/>
      <c r="AT44" s="851"/>
      <c r="AU44" s="851"/>
      <c r="AV44" s="851"/>
      <c r="AW44" s="851"/>
      <c r="AX44" s="851"/>
      <c r="AY44" s="851"/>
      <c r="AZ44" s="852"/>
      <c r="BA44" s="852"/>
      <c r="BB44" s="852"/>
      <c r="BC44" s="852"/>
      <c r="BD44" s="852"/>
      <c r="BE44" s="848"/>
      <c r="BF44" s="848"/>
      <c r="BG44" s="848"/>
      <c r="BH44" s="848"/>
      <c r="BI44" s="849"/>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0"/>
      <c r="AL45" s="851"/>
      <c r="AM45" s="851"/>
      <c r="AN45" s="851"/>
      <c r="AO45" s="851"/>
      <c r="AP45" s="851"/>
      <c r="AQ45" s="851"/>
      <c r="AR45" s="851"/>
      <c r="AS45" s="851"/>
      <c r="AT45" s="851"/>
      <c r="AU45" s="851"/>
      <c r="AV45" s="851"/>
      <c r="AW45" s="851"/>
      <c r="AX45" s="851"/>
      <c r="AY45" s="851"/>
      <c r="AZ45" s="852"/>
      <c r="BA45" s="852"/>
      <c r="BB45" s="852"/>
      <c r="BC45" s="852"/>
      <c r="BD45" s="852"/>
      <c r="BE45" s="848"/>
      <c r="BF45" s="848"/>
      <c r="BG45" s="848"/>
      <c r="BH45" s="848"/>
      <c r="BI45" s="849"/>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0"/>
      <c r="AL46" s="851"/>
      <c r="AM46" s="851"/>
      <c r="AN46" s="851"/>
      <c r="AO46" s="851"/>
      <c r="AP46" s="851"/>
      <c r="AQ46" s="851"/>
      <c r="AR46" s="851"/>
      <c r="AS46" s="851"/>
      <c r="AT46" s="851"/>
      <c r="AU46" s="851"/>
      <c r="AV46" s="851"/>
      <c r="AW46" s="851"/>
      <c r="AX46" s="851"/>
      <c r="AY46" s="851"/>
      <c r="AZ46" s="852"/>
      <c r="BA46" s="852"/>
      <c r="BB46" s="852"/>
      <c r="BC46" s="852"/>
      <c r="BD46" s="852"/>
      <c r="BE46" s="848"/>
      <c r="BF46" s="848"/>
      <c r="BG46" s="848"/>
      <c r="BH46" s="848"/>
      <c r="BI46" s="849"/>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0"/>
      <c r="AL47" s="851"/>
      <c r="AM47" s="851"/>
      <c r="AN47" s="851"/>
      <c r="AO47" s="851"/>
      <c r="AP47" s="851"/>
      <c r="AQ47" s="851"/>
      <c r="AR47" s="851"/>
      <c r="AS47" s="851"/>
      <c r="AT47" s="851"/>
      <c r="AU47" s="851"/>
      <c r="AV47" s="851"/>
      <c r="AW47" s="851"/>
      <c r="AX47" s="851"/>
      <c r="AY47" s="851"/>
      <c r="AZ47" s="852"/>
      <c r="BA47" s="852"/>
      <c r="BB47" s="852"/>
      <c r="BC47" s="852"/>
      <c r="BD47" s="852"/>
      <c r="BE47" s="848"/>
      <c r="BF47" s="848"/>
      <c r="BG47" s="848"/>
      <c r="BH47" s="848"/>
      <c r="BI47" s="849"/>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0"/>
      <c r="AL48" s="851"/>
      <c r="AM48" s="851"/>
      <c r="AN48" s="851"/>
      <c r="AO48" s="851"/>
      <c r="AP48" s="851"/>
      <c r="AQ48" s="851"/>
      <c r="AR48" s="851"/>
      <c r="AS48" s="851"/>
      <c r="AT48" s="851"/>
      <c r="AU48" s="851"/>
      <c r="AV48" s="851"/>
      <c r="AW48" s="851"/>
      <c r="AX48" s="851"/>
      <c r="AY48" s="851"/>
      <c r="AZ48" s="852"/>
      <c r="BA48" s="852"/>
      <c r="BB48" s="852"/>
      <c r="BC48" s="852"/>
      <c r="BD48" s="852"/>
      <c r="BE48" s="848"/>
      <c r="BF48" s="848"/>
      <c r="BG48" s="848"/>
      <c r="BH48" s="848"/>
      <c r="BI48" s="849"/>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0"/>
      <c r="AL49" s="851"/>
      <c r="AM49" s="851"/>
      <c r="AN49" s="851"/>
      <c r="AO49" s="851"/>
      <c r="AP49" s="851"/>
      <c r="AQ49" s="851"/>
      <c r="AR49" s="851"/>
      <c r="AS49" s="851"/>
      <c r="AT49" s="851"/>
      <c r="AU49" s="851"/>
      <c r="AV49" s="851"/>
      <c r="AW49" s="851"/>
      <c r="AX49" s="851"/>
      <c r="AY49" s="851"/>
      <c r="AZ49" s="852"/>
      <c r="BA49" s="852"/>
      <c r="BB49" s="852"/>
      <c r="BC49" s="852"/>
      <c r="BD49" s="852"/>
      <c r="BE49" s="848"/>
      <c r="BF49" s="848"/>
      <c r="BG49" s="848"/>
      <c r="BH49" s="848"/>
      <c r="BI49" s="849"/>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c r="A50" s="214">
        <v>23</v>
      </c>
      <c r="B50" s="775"/>
      <c r="C50" s="776"/>
      <c r="D50" s="776"/>
      <c r="E50" s="776"/>
      <c r="F50" s="776"/>
      <c r="G50" s="776"/>
      <c r="H50" s="776"/>
      <c r="I50" s="776"/>
      <c r="J50" s="776"/>
      <c r="K50" s="776"/>
      <c r="L50" s="776"/>
      <c r="M50" s="776"/>
      <c r="N50" s="776"/>
      <c r="O50" s="776"/>
      <c r="P50" s="777"/>
      <c r="Q50" s="853"/>
      <c r="R50" s="854"/>
      <c r="S50" s="854"/>
      <c r="T50" s="854"/>
      <c r="U50" s="854"/>
      <c r="V50" s="854"/>
      <c r="W50" s="854"/>
      <c r="X50" s="854"/>
      <c r="Y50" s="854"/>
      <c r="Z50" s="854"/>
      <c r="AA50" s="854"/>
      <c r="AB50" s="854"/>
      <c r="AC50" s="854"/>
      <c r="AD50" s="854"/>
      <c r="AE50" s="855"/>
      <c r="AF50" s="781"/>
      <c r="AG50" s="782"/>
      <c r="AH50" s="782"/>
      <c r="AI50" s="782"/>
      <c r="AJ50" s="783"/>
      <c r="AK50" s="856"/>
      <c r="AL50" s="854"/>
      <c r="AM50" s="854"/>
      <c r="AN50" s="854"/>
      <c r="AO50" s="854"/>
      <c r="AP50" s="854"/>
      <c r="AQ50" s="854"/>
      <c r="AR50" s="854"/>
      <c r="AS50" s="854"/>
      <c r="AT50" s="854"/>
      <c r="AU50" s="854"/>
      <c r="AV50" s="854"/>
      <c r="AW50" s="854"/>
      <c r="AX50" s="854"/>
      <c r="AY50" s="854"/>
      <c r="AZ50" s="857"/>
      <c r="BA50" s="857"/>
      <c r="BB50" s="857"/>
      <c r="BC50" s="857"/>
      <c r="BD50" s="857"/>
      <c r="BE50" s="848"/>
      <c r="BF50" s="848"/>
      <c r="BG50" s="848"/>
      <c r="BH50" s="848"/>
      <c r="BI50" s="849"/>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c r="A51" s="214">
        <v>24</v>
      </c>
      <c r="B51" s="775"/>
      <c r="C51" s="776"/>
      <c r="D51" s="776"/>
      <c r="E51" s="776"/>
      <c r="F51" s="776"/>
      <c r="G51" s="776"/>
      <c r="H51" s="776"/>
      <c r="I51" s="776"/>
      <c r="J51" s="776"/>
      <c r="K51" s="776"/>
      <c r="L51" s="776"/>
      <c r="M51" s="776"/>
      <c r="N51" s="776"/>
      <c r="O51" s="776"/>
      <c r="P51" s="777"/>
      <c r="Q51" s="853"/>
      <c r="R51" s="854"/>
      <c r="S51" s="854"/>
      <c r="T51" s="854"/>
      <c r="U51" s="854"/>
      <c r="V51" s="854"/>
      <c r="W51" s="854"/>
      <c r="X51" s="854"/>
      <c r="Y51" s="854"/>
      <c r="Z51" s="854"/>
      <c r="AA51" s="854"/>
      <c r="AB51" s="854"/>
      <c r="AC51" s="854"/>
      <c r="AD51" s="854"/>
      <c r="AE51" s="855"/>
      <c r="AF51" s="781"/>
      <c r="AG51" s="782"/>
      <c r="AH51" s="782"/>
      <c r="AI51" s="782"/>
      <c r="AJ51" s="783"/>
      <c r="AK51" s="856"/>
      <c r="AL51" s="854"/>
      <c r="AM51" s="854"/>
      <c r="AN51" s="854"/>
      <c r="AO51" s="854"/>
      <c r="AP51" s="854"/>
      <c r="AQ51" s="854"/>
      <c r="AR51" s="854"/>
      <c r="AS51" s="854"/>
      <c r="AT51" s="854"/>
      <c r="AU51" s="854"/>
      <c r="AV51" s="854"/>
      <c r="AW51" s="854"/>
      <c r="AX51" s="854"/>
      <c r="AY51" s="854"/>
      <c r="AZ51" s="857"/>
      <c r="BA51" s="857"/>
      <c r="BB51" s="857"/>
      <c r="BC51" s="857"/>
      <c r="BD51" s="857"/>
      <c r="BE51" s="848"/>
      <c r="BF51" s="848"/>
      <c r="BG51" s="848"/>
      <c r="BH51" s="848"/>
      <c r="BI51" s="849"/>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c r="A52" s="214">
        <v>25</v>
      </c>
      <c r="B52" s="775"/>
      <c r="C52" s="776"/>
      <c r="D52" s="776"/>
      <c r="E52" s="776"/>
      <c r="F52" s="776"/>
      <c r="G52" s="776"/>
      <c r="H52" s="776"/>
      <c r="I52" s="776"/>
      <c r="J52" s="776"/>
      <c r="K52" s="776"/>
      <c r="L52" s="776"/>
      <c r="M52" s="776"/>
      <c r="N52" s="776"/>
      <c r="O52" s="776"/>
      <c r="P52" s="777"/>
      <c r="Q52" s="853"/>
      <c r="R52" s="854"/>
      <c r="S52" s="854"/>
      <c r="T52" s="854"/>
      <c r="U52" s="854"/>
      <c r="V52" s="854"/>
      <c r="W52" s="854"/>
      <c r="X52" s="854"/>
      <c r="Y52" s="854"/>
      <c r="Z52" s="854"/>
      <c r="AA52" s="854"/>
      <c r="AB52" s="854"/>
      <c r="AC52" s="854"/>
      <c r="AD52" s="854"/>
      <c r="AE52" s="855"/>
      <c r="AF52" s="781"/>
      <c r="AG52" s="782"/>
      <c r="AH52" s="782"/>
      <c r="AI52" s="782"/>
      <c r="AJ52" s="783"/>
      <c r="AK52" s="856"/>
      <c r="AL52" s="854"/>
      <c r="AM52" s="854"/>
      <c r="AN52" s="854"/>
      <c r="AO52" s="854"/>
      <c r="AP52" s="854"/>
      <c r="AQ52" s="854"/>
      <c r="AR52" s="854"/>
      <c r="AS52" s="854"/>
      <c r="AT52" s="854"/>
      <c r="AU52" s="854"/>
      <c r="AV52" s="854"/>
      <c r="AW52" s="854"/>
      <c r="AX52" s="854"/>
      <c r="AY52" s="854"/>
      <c r="AZ52" s="857"/>
      <c r="BA52" s="857"/>
      <c r="BB52" s="857"/>
      <c r="BC52" s="857"/>
      <c r="BD52" s="857"/>
      <c r="BE52" s="848"/>
      <c r="BF52" s="848"/>
      <c r="BG52" s="848"/>
      <c r="BH52" s="848"/>
      <c r="BI52" s="849"/>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c r="A53" s="214">
        <v>26</v>
      </c>
      <c r="B53" s="775"/>
      <c r="C53" s="776"/>
      <c r="D53" s="776"/>
      <c r="E53" s="776"/>
      <c r="F53" s="776"/>
      <c r="G53" s="776"/>
      <c r="H53" s="776"/>
      <c r="I53" s="776"/>
      <c r="J53" s="776"/>
      <c r="K53" s="776"/>
      <c r="L53" s="776"/>
      <c r="M53" s="776"/>
      <c r="N53" s="776"/>
      <c r="O53" s="776"/>
      <c r="P53" s="777"/>
      <c r="Q53" s="853"/>
      <c r="R53" s="854"/>
      <c r="S53" s="854"/>
      <c r="T53" s="854"/>
      <c r="U53" s="854"/>
      <c r="V53" s="854"/>
      <c r="W53" s="854"/>
      <c r="X53" s="854"/>
      <c r="Y53" s="854"/>
      <c r="Z53" s="854"/>
      <c r="AA53" s="854"/>
      <c r="AB53" s="854"/>
      <c r="AC53" s="854"/>
      <c r="AD53" s="854"/>
      <c r="AE53" s="855"/>
      <c r="AF53" s="781"/>
      <c r="AG53" s="782"/>
      <c r="AH53" s="782"/>
      <c r="AI53" s="782"/>
      <c r="AJ53" s="783"/>
      <c r="AK53" s="856"/>
      <c r="AL53" s="854"/>
      <c r="AM53" s="854"/>
      <c r="AN53" s="854"/>
      <c r="AO53" s="854"/>
      <c r="AP53" s="854"/>
      <c r="AQ53" s="854"/>
      <c r="AR53" s="854"/>
      <c r="AS53" s="854"/>
      <c r="AT53" s="854"/>
      <c r="AU53" s="854"/>
      <c r="AV53" s="854"/>
      <c r="AW53" s="854"/>
      <c r="AX53" s="854"/>
      <c r="AY53" s="854"/>
      <c r="AZ53" s="857"/>
      <c r="BA53" s="857"/>
      <c r="BB53" s="857"/>
      <c r="BC53" s="857"/>
      <c r="BD53" s="857"/>
      <c r="BE53" s="848"/>
      <c r="BF53" s="848"/>
      <c r="BG53" s="848"/>
      <c r="BH53" s="848"/>
      <c r="BI53" s="849"/>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c r="A54" s="214">
        <v>27</v>
      </c>
      <c r="B54" s="775"/>
      <c r="C54" s="776"/>
      <c r="D54" s="776"/>
      <c r="E54" s="776"/>
      <c r="F54" s="776"/>
      <c r="G54" s="776"/>
      <c r="H54" s="776"/>
      <c r="I54" s="776"/>
      <c r="J54" s="776"/>
      <c r="K54" s="776"/>
      <c r="L54" s="776"/>
      <c r="M54" s="776"/>
      <c r="N54" s="776"/>
      <c r="O54" s="776"/>
      <c r="P54" s="777"/>
      <c r="Q54" s="853"/>
      <c r="R54" s="854"/>
      <c r="S54" s="854"/>
      <c r="T54" s="854"/>
      <c r="U54" s="854"/>
      <c r="V54" s="854"/>
      <c r="W54" s="854"/>
      <c r="X54" s="854"/>
      <c r="Y54" s="854"/>
      <c r="Z54" s="854"/>
      <c r="AA54" s="854"/>
      <c r="AB54" s="854"/>
      <c r="AC54" s="854"/>
      <c r="AD54" s="854"/>
      <c r="AE54" s="855"/>
      <c r="AF54" s="781"/>
      <c r="AG54" s="782"/>
      <c r="AH54" s="782"/>
      <c r="AI54" s="782"/>
      <c r="AJ54" s="783"/>
      <c r="AK54" s="856"/>
      <c r="AL54" s="854"/>
      <c r="AM54" s="854"/>
      <c r="AN54" s="854"/>
      <c r="AO54" s="854"/>
      <c r="AP54" s="854"/>
      <c r="AQ54" s="854"/>
      <c r="AR54" s="854"/>
      <c r="AS54" s="854"/>
      <c r="AT54" s="854"/>
      <c r="AU54" s="854"/>
      <c r="AV54" s="854"/>
      <c r="AW54" s="854"/>
      <c r="AX54" s="854"/>
      <c r="AY54" s="854"/>
      <c r="AZ54" s="857"/>
      <c r="BA54" s="857"/>
      <c r="BB54" s="857"/>
      <c r="BC54" s="857"/>
      <c r="BD54" s="857"/>
      <c r="BE54" s="848"/>
      <c r="BF54" s="848"/>
      <c r="BG54" s="848"/>
      <c r="BH54" s="848"/>
      <c r="BI54" s="849"/>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c r="A55" s="214">
        <v>28</v>
      </c>
      <c r="B55" s="775"/>
      <c r="C55" s="776"/>
      <c r="D55" s="776"/>
      <c r="E55" s="776"/>
      <c r="F55" s="776"/>
      <c r="G55" s="776"/>
      <c r="H55" s="776"/>
      <c r="I55" s="776"/>
      <c r="J55" s="776"/>
      <c r="K55" s="776"/>
      <c r="L55" s="776"/>
      <c r="M55" s="776"/>
      <c r="N55" s="776"/>
      <c r="O55" s="776"/>
      <c r="P55" s="777"/>
      <c r="Q55" s="853"/>
      <c r="R55" s="854"/>
      <c r="S55" s="854"/>
      <c r="T55" s="854"/>
      <c r="U55" s="854"/>
      <c r="V55" s="854"/>
      <c r="W55" s="854"/>
      <c r="X55" s="854"/>
      <c r="Y55" s="854"/>
      <c r="Z55" s="854"/>
      <c r="AA55" s="854"/>
      <c r="AB55" s="854"/>
      <c r="AC55" s="854"/>
      <c r="AD55" s="854"/>
      <c r="AE55" s="855"/>
      <c r="AF55" s="781"/>
      <c r="AG55" s="782"/>
      <c r="AH55" s="782"/>
      <c r="AI55" s="782"/>
      <c r="AJ55" s="783"/>
      <c r="AK55" s="856"/>
      <c r="AL55" s="854"/>
      <c r="AM55" s="854"/>
      <c r="AN55" s="854"/>
      <c r="AO55" s="854"/>
      <c r="AP55" s="854"/>
      <c r="AQ55" s="854"/>
      <c r="AR55" s="854"/>
      <c r="AS55" s="854"/>
      <c r="AT55" s="854"/>
      <c r="AU55" s="854"/>
      <c r="AV55" s="854"/>
      <c r="AW55" s="854"/>
      <c r="AX55" s="854"/>
      <c r="AY55" s="854"/>
      <c r="AZ55" s="857"/>
      <c r="BA55" s="857"/>
      <c r="BB55" s="857"/>
      <c r="BC55" s="857"/>
      <c r="BD55" s="857"/>
      <c r="BE55" s="848"/>
      <c r="BF55" s="848"/>
      <c r="BG55" s="848"/>
      <c r="BH55" s="848"/>
      <c r="BI55" s="849"/>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c r="A56" s="214">
        <v>29</v>
      </c>
      <c r="B56" s="775"/>
      <c r="C56" s="776"/>
      <c r="D56" s="776"/>
      <c r="E56" s="776"/>
      <c r="F56" s="776"/>
      <c r="G56" s="776"/>
      <c r="H56" s="776"/>
      <c r="I56" s="776"/>
      <c r="J56" s="776"/>
      <c r="K56" s="776"/>
      <c r="L56" s="776"/>
      <c r="M56" s="776"/>
      <c r="N56" s="776"/>
      <c r="O56" s="776"/>
      <c r="P56" s="777"/>
      <c r="Q56" s="853"/>
      <c r="R56" s="854"/>
      <c r="S56" s="854"/>
      <c r="T56" s="854"/>
      <c r="U56" s="854"/>
      <c r="V56" s="854"/>
      <c r="W56" s="854"/>
      <c r="X56" s="854"/>
      <c r="Y56" s="854"/>
      <c r="Z56" s="854"/>
      <c r="AA56" s="854"/>
      <c r="AB56" s="854"/>
      <c r="AC56" s="854"/>
      <c r="AD56" s="854"/>
      <c r="AE56" s="855"/>
      <c r="AF56" s="781"/>
      <c r="AG56" s="782"/>
      <c r="AH56" s="782"/>
      <c r="AI56" s="782"/>
      <c r="AJ56" s="783"/>
      <c r="AK56" s="856"/>
      <c r="AL56" s="854"/>
      <c r="AM56" s="854"/>
      <c r="AN56" s="854"/>
      <c r="AO56" s="854"/>
      <c r="AP56" s="854"/>
      <c r="AQ56" s="854"/>
      <c r="AR56" s="854"/>
      <c r="AS56" s="854"/>
      <c r="AT56" s="854"/>
      <c r="AU56" s="854"/>
      <c r="AV56" s="854"/>
      <c r="AW56" s="854"/>
      <c r="AX56" s="854"/>
      <c r="AY56" s="854"/>
      <c r="AZ56" s="857"/>
      <c r="BA56" s="857"/>
      <c r="BB56" s="857"/>
      <c r="BC56" s="857"/>
      <c r="BD56" s="857"/>
      <c r="BE56" s="848"/>
      <c r="BF56" s="848"/>
      <c r="BG56" s="848"/>
      <c r="BH56" s="848"/>
      <c r="BI56" s="849"/>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c r="A57" s="214">
        <v>30</v>
      </c>
      <c r="B57" s="775"/>
      <c r="C57" s="776"/>
      <c r="D57" s="776"/>
      <c r="E57" s="776"/>
      <c r="F57" s="776"/>
      <c r="G57" s="776"/>
      <c r="H57" s="776"/>
      <c r="I57" s="776"/>
      <c r="J57" s="776"/>
      <c r="K57" s="776"/>
      <c r="L57" s="776"/>
      <c r="M57" s="776"/>
      <c r="N57" s="776"/>
      <c r="O57" s="776"/>
      <c r="P57" s="777"/>
      <c r="Q57" s="853"/>
      <c r="R57" s="854"/>
      <c r="S57" s="854"/>
      <c r="T57" s="854"/>
      <c r="U57" s="854"/>
      <c r="V57" s="854"/>
      <c r="W57" s="854"/>
      <c r="X57" s="854"/>
      <c r="Y57" s="854"/>
      <c r="Z57" s="854"/>
      <c r="AA57" s="854"/>
      <c r="AB57" s="854"/>
      <c r="AC57" s="854"/>
      <c r="AD57" s="854"/>
      <c r="AE57" s="855"/>
      <c r="AF57" s="781"/>
      <c r="AG57" s="782"/>
      <c r="AH57" s="782"/>
      <c r="AI57" s="782"/>
      <c r="AJ57" s="783"/>
      <c r="AK57" s="856"/>
      <c r="AL57" s="854"/>
      <c r="AM57" s="854"/>
      <c r="AN57" s="854"/>
      <c r="AO57" s="854"/>
      <c r="AP57" s="854"/>
      <c r="AQ57" s="854"/>
      <c r="AR57" s="854"/>
      <c r="AS57" s="854"/>
      <c r="AT57" s="854"/>
      <c r="AU57" s="854"/>
      <c r="AV57" s="854"/>
      <c r="AW57" s="854"/>
      <c r="AX57" s="854"/>
      <c r="AY57" s="854"/>
      <c r="AZ57" s="857"/>
      <c r="BA57" s="857"/>
      <c r="BB57" s="857"/>
      <c r="BC57" s="857"/>
      <c r="BD57" s="857"/>
      <c r="BE57" s="848"/>
      <c r="BF57" s="848"/>
      <c r="BG57" s="848"/>
      <c r="BH57" s="848"/>
      <c r="BI57" s="849"/>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c r="A58" s="214">
        <v>31</v>
      </c>
      <c r="B58" s="775"/>
      <c r="C58" s="776"/>
      <c r="D58" s="776"/>
      <c r="E58" s="776"/>
      <c r="F58" s="776"/>
      <c r="G58" s="776"/>
      <c r="H58" s="776"/>
      <c r="I58" s="776"/>
      <c r="J58" s="776"/>
      <c r="K58" s="776"/>
      <c r="L58" s="776"/>
      <c r="M58" s="776"/>
      <c r="N58" s="776"/>
      <c r="O58" s="776"/>
      <c r="P58" s="777"/>
      <c r="Q58" s="853"/>
      <c r="R58" s="854"/>
      <c r="S58" s="854"/>
      <c r="T58" s="854"/>
      <c r="U58" s="854"/>
      <c r="V58" s="854"/>
      <c r="W58" s="854"/>
      <c r="X58" s="854"/>
      <c r="Y58" s="854"/>
      <c r="Z58" s="854"/>
      <c r="AA58" s="854"/>
      <c r="AB58" s="854"/>
      <c r="AC58" s="854"/>
      <c r="AD58" s="854"/>
      <c r="AE58" s="855"/>
      <c r="AF58" s="781"/>
      <c r="AG58" s="782"/>
      <c r="AH58" s="782"/>
      <c r="AI58" s="782"/>
      <c r="AJ58" s="783"/>
      <c r="AK58" s="856"/>
      <c r="AL58" s="854"/>
      <c r="AM58" s="854"/>
      <c r="AN58" s="854"/>
      <c r="AO58" s="854"/>
      <c r="AP58" s="854"/>
      <c r="AQ58" s="854"/>
      <c r="AR58" s="854"/>
      <c r="AS58" s="854"/>
      <c r="AT58" s="854"/>
      <c r="AU58" s="854"/>
      <c r="AV58" s="854"/>
      <c r="AW58" s="854"/>
      <c r="AX58" s="854"/>
      <c r="AY58" s="854"/>
      <c r="AZ58" s="857"/>
      <c r="BA58" s="857"/>
      <c r="BB58" s="857"/>
      <c r="BC58" s="857"/>
      <c r="BD58" s="857"/>
      <c r="BE58" s="848"/>
      <c r="BF58" s="848"/>
      <c r="BG58" s="848"/>
      <c r="BH58" s="848"/>
      <c r="BI58" s="849"/>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c r="A59" s="214">
        <v>32</v>
      </c>
      <c r="B59" s="775"/>
      <c r="C59" s="776"/>
      <c r="D59" s="776"/>
      <c r="E59" s="776"/>
      <c r="F59" s="776"/>
      <c r="G59" s="776"/>
      <c r="H59" s="776"/>
      <c r="I59" s="776"/>
      <c r="J59" s="776"/>
      <c r="K59" s="776"/>
      <c r="L59" s="776"/>
      <c r="M59" s="776"/>
      <c r="N59" s="776"/>
      <c r="O59" s="776"/>
      <c r="P59" s="777"/>
      <c r="Q59" s="853"/>
      <c r="R59" s="854"/>
      <c r="S59" s="854"/>
      <c r="T59" s="854"/>
      <c r="U59" s="854"/>
      <c r="V59" s="854"/>
      <c r="W59" s="854"/>
      <c r="X59" s="854"/>
      <c r="Y59" s="854"/>
      <c r="Z59" s="854"/>
      <c r="AA59" s="854"/>
      <c r="AB59" s="854"/>
      <c r="AC59" s="854"/>
      <c r="AD59" s="854"/>
      <c r="AE59" s="855"/>
      <c r="AF59" s="781"/>
      <c r="AG59" s="782"/>
      <c r="AH59" s="782"/>
      <c r="AI59" s="782"/>
      <c r="AJ59" s="783"/>
      <c r="AK59" s="856"/>
      <c r="AL59" s="854"/>
      <c r="AM59" s="854"/>
      <c r="AN59" s="854"/>
      <c r="AO59" s="854"/>
      <c r="AP59" s="854"/>
      <c r="AQ59" s="854"/>
      <c r="AR59" s="854"/>
      <c r="AS59" s="854"/>
      <c r="AT59" s="854"/>
      <c r="AU59" s="854"/>
      <c r="AV59" s="854"/>
      <c r="AW59" s="854"/>
      <c r="AX59" s="854"/>
      <c r="AY59" s="854"/>
      <c r="AZ59" s="857"/>
      <c r="BA59" s="857"/>
      <c r="BB59" s="857"/>
      <c r="BC59" s="857"/>
      <c r="BD59" s="857"/>
      <c r="BE59" s="848"/>
      <c r="BF59" s="848"/>
      <c r="BG59" s="848"/>
      <c r="BH59" s="848"/>
      <c r="BI59" s="849"/>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c r="A60" s="214">
        <v>33</v>
      </c>
      <c r="B60" s="775"/>
      <c r="C60" s="776"/>
      <c r="D60" s="776"/>
      <c r="E60" s="776"/>
      <c r="F60" s="776"/>
      <c r="G60" s="776"/>
      <c r="H60" s="776"/>
      <c r="I60" s="776"/>
      <c r="J60" s="776"/>
      <c r="K60" s="776"/>
      <c r="L60" s="776"/>
      <c r="M60" s="776"/>
      <c r="N60" s="776"/>
      <c r="O60" s="776"/>
      <c r="P60" s="777"/>
      <c r="Q60" s="853"/>
      <c r="R60" s="854"/>
      <c r="S60" s="854"/>
      <c r="T60" s="854"/>
      <c r="U60" s="854"/>
      <c r="V60" s="854"/>
      <c r="W60" s="854"/>
      <c r="X60" s="854"/>
      <c r="Y60" s="854"/>
      <c r="Z60" s="854"/>
      <c r="AA60" s="854"/>
      <c r="AB60" s="854"/>
      <c r="AC60" s="854"/>
      <c r="AD60" s="854"/>
      <c r="AE60" s="855"/>
      <c r="AF60" s="781"/>
      <c r="AG60" s="782"/>
      <c r="AH60" s="782"/>
      <c r="AI60" s="782"/>
      <c r="AJ60" s="783"/>
      <c r="AK60" s="856"/>
      <c r="AL60" s="854"/>
      <c r="AM60" s="854"/>
      <c r="AN60" s="854"/>
      <c r="AO60" s="854"/>
      <c r="AP60" s="854"/>
      <c r="AQ60" s="854"/>
      <c r="AR60" s="854"/>
      <c r="AS60" s="854"/>
      <c r="AT60" s="854"/>
      <c r="AU60" s="854"/>
      <c r="AV60" s="854"/>
      <c r="AW60" s="854"/>
      <c r="AX60" s="854"/>
      <c r="AY60" s="854"/>
      <c r="AZ60" s="857"/>
      <c r="BA60" s="857"/>
      <c r="BB60" s="857"/>
      <c r="BC60" s="857"/>
      <c r="BD60" s="857"/>
      <c r="BE60" s="848"/>
      <c r="BF60" s="848"/>
      <c r="BG60" s="848"/>
      <c r="BH60" s="848"/>
      <c r="BI60" s="849"/>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c r="A61" s="214">
        <v>34</v>
      </c>
      <c r="B61" s="775"/>
      <c r="C61" s="776"/>
      <c r="D61" s="776"/>
      <c r="E61" s="776"/>
      <c r="F61" s="776"/>
      <c r="G61" s="776"/>
      <c r="H61" s="776"/>
      <c r="I61" s="776"/>
      <c r="J61" s="776"/>
      <c r="K61" s="776"/>
      <c r="L61" s="776"/>
      <c r="M61" s="776"/>
      <c r="N61" s="776"/>
      <c r="O61" s="776"/>
      <c r="P61" s="777"/>
      <c r="Q61" s="853"/>
      <c r="R61" s="854"/>
      <c r="S61" s="854"/>
      <c r="T61" s="854"/>
      <c r="U61" s="854"/>
      <c r="V61" s="854"/>
      <c r="W61" s="854"/>
      <c r="X61" s="854"/>
      <c r="Y61" s="854"/>
      <c r="Z61" s="854"/>
      <c r="AA61" s="854"/>
      <c r="AB61" s="854"/>
      <c r="AC61" s="854"/>
      <c r="AD61" s="854"/>
      <c r="AE61" s="855"/>
      <c r="AF61" s="781"/>
      <c r="AG61" s="782"/>
      <c r="AH61" s="782"/>
      <c r="AI61" s="782"/>
      <c r="AJ61" s="783"/>
      <c r="AK61" s="856"/>
      <c r="AL61" s="854"/>
      <c r="AM61" s="854"/>
      <c r="AN61" s="854"/>
      <c r="AO61" s="854"/>
      <c r="AP61" s="854"/>
      <c r="AQ61" s="854"/>
      <c r="AR61" s="854"/>
      <c r="AS61" s="854"/>
      <c r="AT61" s="854"/>
      <c r="AU61" s="854"/>
      <c r="AV61" s="854"/>
      <c r="AW61" s="854"/>
      <c r="AX61" s="854"/>
      <c r="AY61" s="854"/>
      <c r="AZ61" s="857"/>
      <c r="BA61" s="857"/>
      <c r="BB61" s="857"/>
      <c r="BC61" s="857"/>
      <c r="BD61" s="857"/>
      <c r="BE61" s="848"/>
      <c r="BF61" s="848"/>
      <c r="BG61" s="848"/>
      <c r="BH61" s="848"/>
      <c r="BI61" s="849"/>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c r="A62" s="214">
        <v>35</v>
      </c>
      <c r="B62" s="775"/>
      <c r="C62" s="776"/>
      <c r="D62" s="776"/>
      <c r="E62" s="776"/>
      <c r="F62" s="776"/>
      <c r="G62" s="776"/>
      <c r="H62" s="776"/>
      <c r="I62" s="776"/>
      <c r="J62" s="776"/>
      <c r="K62" s="776"/>
      <c r="L62" s="776"/>
      <c r="M62" s="776"/>
      <c r="N62" s="776"/>
      <c r="O62" s="776"/>
      <c r="P62" s="777"/>
      <c r="Q62" s="853"/>
      <c r="R62" s="854"/>
      <c r="S62" s="854"/>
      <c r="T62" s="854"/>
      <c r="U62" s="854"/>
      <c r="V62" s="854"/>
      <c r="W62" s="854"/>
      <c r="X62" s="854"/>
      <c r="Y62" s="854"/>
      <c r="Z62" s="854"/>
      <c r="AA62" s="854"/>
      <c r="AB62" s="854"/>
      <c r="AC62" s="854"/>
      <c r="AD62" s="854"/>
      <c r="AE62" s="855"/>
      <c r="AF62" s="781"/>
      <c r="AG62" s="782"/>
      <c r="AH62" s="782"/>
      <c r="AI62" s="782"/>
      <c r="AJ62" s="783"/>
      <c r="AK62" s="856"/>
      <c r="AL62" s="854"/>
      <c r="AM62" s="854"/>
      <c r="AN62" s="854"/>
      <c r="AO62" s="854"/>
      <c r="AP62" s="854"/>
      <c r="AQ62" s="854"/>
      <c r="AR62" s="854"/>
      <c r="AS62" s="854"/>
      <c r="AT62" s="854"/>
      <c r="AU62" s="854"/>
      <c r="AV62" s="854"/>
      <c r="AW62" s="854"/>
      <c r="AX62" s="854"/>
      <c r="AY62" s="854"/>
      <c r="AZ62" s="857"/>
      <c r="BA62" s="857"/>
      <c r="BB62" s="857"/>
      <c r="BC62" s="857"/>
      <c r="BD62" s="857"/>
      <c r="BE62" s="848"/>
      <c r="BF62" s="848"/>
      <c r="BG62" s="848"/>
      <c r="BH62" s="848"/>
      <c r="BI62" s="849"/>
      <c r="BJ62" s="865" t="s">
        <v>386</v>
      </c>
      <c r="BK62" s="826"/>
      <c r="BL62" s="826"/>
      <c r="BM62" s="826"/>
      <c r="BN62" s="827"/>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c r="A63" s="217" t="s">
        <v>369</v>
      </c>
      <c r="B63" s="810" t="s">
        <v>387</v>
      </c>
      <c r="C63" s="811"/>
      <c r="D63" s="811"/>
      <c r="E63" s="811"/>
      <c r="F63" s="811"/>
      <c r="G63" s="811"/>
      <c r="H63" s="811"/>
      <c r="I63" s="811"/>
      <c r="J63" s="811"/>
      <c r="K63" s="811"/>
      <c r="L63" s="811"/>
      <c r="M63" s="811"/>
      <c r="N63" s="811"/>
      <c r="O63" s="811"/>
      <c r="P63" s="812"/>
      <c r="Q63" s="858"/>
      <c r="R63" s="859"/>
      <c r="S63" s="859"/>
      <c r="T63" s="859"/>
      <c r="U63" s="859"/>
      <c r="V63" s="859"/>
      <c r="W63" s="859"/>
      <c r="X63" s="859"/>
      <c r="Y63" s="859"/>
      <c r="Z63" s="859"/>
      <c r="AA63" s="859"/>
      <c r="AB63" s="859"/>
      <c r="AC63" s="859"/>
      <c r="AD63" s="859"/>
      <c r="AE63" s="860"/>
      <c r="AF63" s="861">
        <v>813</v>
      </c>
      <c r="AG63" s="862"/>
      <c r="AH63" s="862"/>
      <c r="AI63" s="862"/>
      <c r="AJ63" s="863"/>
      <c r="AK63" s="864"/>
      <c r="AL63" s="859"/>
      <c r="AM63" s="859"/>
      <c r="AN63" s="859"/>
      <c r="AO63" s="859"/>
      <c r="AP63" s="862">
        <v>7847</v>
      </c>
      <c r="AQ63" s="862"/>
      <c r="AR63" s="862"/>
      <c r="AS63" s="862"/>
      <c r="AT63" s="862"/>
      <c r="AU63" s="862">
        <v>5155</v>
      </c>
      <c r="AV63" s="862"/>
      <c r="AW63" s="862"/>
      <c r="AX63" s="862"/>
      <c r="AY63" s="862"/>
      <c r="AZ63" s="866"/>
      <c r="BA63" s="866"/>
      <c r="BB63" s="866"/>
      <c r="BC63" s="866"/>
      <c r="BD63" s="866"/>
      <c r="BE63" s="867"/>
      <c r="BF63" s="867"/>
      <c r="BG63" s="867"/>
      <c r="BH63" s="867"/>
      <c r="BI63" s="868"/>
      <c r="BJ63" s="869" t="s">
        <v>223</v>
      </c>
      <c r="BK63" s="870"/>
      <c r="BL63" s="870"/>
      <c r="BM63" s="870"/>
      <c r="BN63" s="871"/>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c r="A65" s="205" t="s">
        <v>388</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c r="A66" s="760" t="s">
        <v>389</v>
      </c>
      <c r="B66" s="761"/>
      <c r="C66" s="761"/>
      <c r="D66" s="761"/>
      <c r="E66" s="761"/>
      <c r="F66" s="761"/>
      <c r="G66" s="761"/>
      <c r="H66" s="761"/>
      <c r="I66" s="761"/>
      <c r="J66" s="761"/>
      <c r="K66" s="761"/>
      <c r="L66" s="761"/>
      <c r="M66" s="761"/>
      <c r="N66" s="761"/>
      <c r="O66" s="761"/>
      <c r="P66" s="762"/>
      <c r="Q66" s="737" t="s">
        <v>373</v>
      </c>
      <c r="R66" s="738"/>
      <c r="S66" s="738"/>
      <c r="T66" s="738"/>
      <c r="U66" s="739"/>
      <c r="V66" s="737" t="s">
        <v>374</v>
      </c>
      <c r="W66" s="738"/>
      <c r="X66" s="738"/>
      <c r="Y66" s="738"/>
      <c r="Z66" s="739"/>
      <c r="AA66" s="737" t="s">
        <v>375</v>
      </c>
      <c r="AB66" s="738"/>
      <c r="AC66" s="738"/>
      <c r="AD66" s="738"/>
      <c r="AE66" s="739"/>
      <c r="AF66" s="872" t="s">
        <v>376</v>
      </c>
      <c r="AG66" s="833"/>
      <c r="AH66" s="833"/>
      <c r="AI66" s="833"/>
      <c r="AJ66" s="873"/>
      <c r="AK66" s="737" t="s">
        <v>377</v>
      </c>
      <c r="AL66" s="761"/>
      <c r="AM66" s="761"/>
      <c r="AN66" s="761"/>
      <c r="AO66" s="762"/>
      <c r="AP66" s="737" t="s">
        <v>378</v>
      </c>
      <c r="AQ66" s="738"/>
      <c r="AR66" s="738"/>
      <c r="AS66" s="738"/>
      <c r="AT66" s="739"/>
      <c r="AU66" s="737" t="s">
        <v>390</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3"/>
      <c r="BT66" s="884"/>
      <c r="BU66" s="884"/>
      <c r="BV66" s="884"/>
      <c r="BW66" s="884"/>
      <c r="BX66" s="884"/>
      <c r="BY66" s="884"/>
      <c r="BZ66" s="884"/>
      <c r="CA66" s="884"/>
      <c r="CB66" s="884"/>
      <c r="CC66" s="884"/>
      <c r="CD66" s="884"/>
      <c r="CE66" s="884"/>
      <c r="CF66" s="884"/>
      <c r="CG66" s="885"/>
      <c r="CH66" s="880"/>
      <c r="CI66" s="881"/>
      <c r="CJ66" s="881"/>
      <c r="CK66" s="881"/>
      <c r="CL66" s="882"/>
      <c r="CM66" s="880"/>
      <c r="CN66" s="881"/>
      <c r="CO66" s="881"/>
      <c r="CP66" s="881"/>
      <c r="CQ66" s="882"/>
      <c r="CR66" s="880"/>
      <c r="CS66" s="881"/>
      <c r="CT66" s="881"/>
      <c r="CU66" s="881"/>
      <c r="CV66" s="882"/>
      <c r="CW66" s="880"/>
      <c r="CX66" s="881"/>
      <c r="CY66" s="881"/>
      <c r="CZ66" s="881"/>
      <c r="DA66" s="882"/>
      <c r="DB66" s="880"/>
      <c r="DC66" s="881"/>
      <c r="DD66" s="881"/>
      <c r="DE66" s="881"/>
      <c r="DF66" s="882"/>
      <c r="DG66" s="880"/>
      <c r="DH66" s="881"/>
      <c r="DI66" s="881"/>
      <c r="DJ66" s="881"/>
      <c r="DK66" s="882"/>
      <c r="DL66" s="880"/>
      <c r="DM66" s="881"/>
      <c r="DN66" s="881"/>
      <c r="DO66" s="881"/>
      <c r="DP66" s="882"/>
      <c r="DQ66" s="880"/>
      <c r="DR66" s="881"/>
      <c r="DS66" s="881"/>
      <c r="DT66" s="881"/>
      <c r="DU66" s="882"/>
      <c r="DV66" s="877"/>
      <c r="DW66" s="878"/>
      <c r="DX66" s="878"/>
      <c r="DY66" s="878"/>
      <c r="DZ66" s="879"/>
      <c r="EA66" s="199"/>
    </row>
    <row r="67" spans="1:131" s="200" customFormat="1" ht="26.25" customHeight="1" thickBot="1">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4"/>
      <c r="AG67" s="836"/>
      <c r="AH67" s="836"/>
      <c r="AI67" s="836"/>
      <c r="AJ67" s="875"/>
      <c r="AK67" s="876"/>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3"/>
      <c r="BT67" s="884"/>
      <c r="BU67" s="884"/>
      <c r="BV67" s="884"/>
      <c r="BW67" s="884"/>
      <c r="BX67" s="884"/>
      <c r="BY67" s="884"/>
      <c r="BZ67" s="884"/>
      <c r="CA67" s="884"/>
      <c r="CB67" s="884"/>
      <c r="CC67" s="884"/>
      <c r="CD67" s="884"/>
      <c r="CE67" s="884"/>
      <c r="CF67" s="884"/>
      <c r="CG67" s="885"/>
      <c r="CH67" s="880"/>
      <c r="CI67" s="881"/>
      <c r="CJ67" s="881"/>
      <c r="CK67" s="881"/>
      <c r="CL67" s="882"/>
      <c r="CM67" s="880"/>
      <c r="CN67" s="881"/>
      <c r="CO67" s="881"/>
      <c r="CP67" s="881"/>
      <c r="CQ67" s="882"/>
      <c r="CR67" s="880"/>
      <c r="CS67" s="881"/>
      <c r="CT67" s="881"/>
      <c r="CU67" s="881"/>
      <c r="CV67" s="882"/>
      <c r="CW67" s="880"/>
      <c r="CX67" s="881"/>
      <c r="CY67" s="881"/>
      <c r="CZ67" s="881"/>
      <c r="DA67" s="882"/>
      <c r="DB67" s="880"/>
      <c r="DC67" s="881"/>
      <c r="DD67" s="881"/>
      <c r="DE67" s="881"/>
      <c r="DF67" s="882"/>
      <c r="DG67" s="880"/>
      <c r="DH67" s="881"/>
      <c r="DI67" s="881"/>
      <c r="DJ67" s="881"/>
      <c r="DK67" s="882"/>
      <c r="DL67" s="880"/>
      <c r="DM67" s="881"/>
      <c r="DN67" s="881"/>
      <c r="DO67" s="881"/>
      <c r="DP67" s="882"/>
      <c r="DQ67" s="880"/>
      <c r="DR67" s="881"/>
      <c r="DS67" s="881"/>
      <c r="DT67" s="881"/>
      <c r="DU67" s="882"/>
      <c r="DV67" s="877"/>
      <c r="DW67" s="878"/>
      <c r="DX67" s="878"/>
      <c r="DY67" s="878"/>
      <c r="DZ67" s="879"/>
      <c r="EA67" s="199"/>
    </row>
    <row r="68" spans="1:131" s="200" customFormat="1" ht="26.25" customHeight="1" thickTop="1">
      <c r="A68" s="211">
        <v>1</v>
      </c>
      <c r="B68" s="889" t="s">
        <v>531</v>
      </c>
      <c r="C68" s="890"/>
      <c r="D68" s="890"/>
      <c r="E68" s="890"/>
      <c r="F68" s="890"/>
      <c r="G68" s="890"/>
      <c r="H68" s="890"/>
      <c r="I68" s="890"/>
      <c r="J68" s="890"/>
      <c r="K68" s="890"/>
      <c r="L68" s="890"/>
      <c r="M68" s="890"/>
      <c r="N68" s="890"/>
      <c r="O68" s="890"/>
      <c r="P68" s="891"/>
      <c r="Q68" s="892">
        <v>10396</v>
      </c>
      <c r="R68" s="886"/>
      <c r="S68" s="886"/>
      <c r="T68" s="886"/>
      <c r="U68" s="886"/>
      <c r="V68" s="886">
        <v>10015</v>
      </c>
      <c r="W68" s="886"/>
      <c r="X68" s="886"/>
      <c r="Y68" s="886"/>
      <c r="Z68" s="886"/>
      <c r="AA68" s="886">
        <v>381</v>
      </c>
      <c r="AB68" s="886"/>
      <c r="AC68" s="886"/>
      <c r="AD68" s="886"/>
      <c r="AE68" s="886"/>
      <c r="AF68" s="886">
        <v>381</v>
      </c>
      <c r="AG68" s="886"/>
      <c r="AH68" s="886"/>
      <c r="AI68" s="886"/>
      <c r="AJ68" s="886"/>
      <c r="AK68" s="886" t="s">
        <v>477</v>
      </c>
      <c r="AL68" s="886"/>
      <c r="AM68" s="886"/>
      <c r="AN68" s="886"/>
      <c r="AO68" s="886"/>
      <c r="AP68" s="886">
        <v>5055</v>
      </c>
      <c r="AQ68" s="886"/>
      <c r="AR68" s="886"/>
      <c r="AS68" s="886"/>
      <c r="AT68" s="886"/>
      <c r="AU68" s="886">
        <v>273</v>
      </c>
      <c r="AV68" s="886"/>
      <c r="AW68" s="886"/>
      <c r="AX68" s="886"/>
      <c r="AY68" s="886"/>
      <c r="AZ68" s="887"/>
      <c r="BA68" s="887"/>
      <c r="BB68" s="887"/>
      <c r="BC68" s="887"/>
      <c r="BD68" s="888"/>
      <c r="BE68" s="218"/>
      <c r="BF68" s="218"/>
      <c r="BG68" s="218"/>
      <c r="BH68" s="218"/>
      <c r="BI68" s="218"/>
      <c r="BJ68" s="218"/>
      <c r="BK68" s="218"/>
      <c r="BL68" s="218"/>
      <c r="BM68" s="218"/>
      <c r="BN68" s="218"/>
      <c r="BO68" s="218"/>
      <c r="BP68" s="218"/>
      <c r="BQ68" s="215">
        <v>62</v>
      </c>
      <c r="BR68" s="220"/>
      <c r="BS68" s="883"/>
      <c r="BT68" s="884"/>
      <c r="BU68" s="884"/>
      <c r="BV68" s="884"/>
      <c r="BW68" s="884"/>
      <c r="BX68" s="884"/>
      <c r="BY68" s="884"/>
      <c r="BZ68" s="884"/>
      <c r="CA68" s="884"/>
      <c r="CB68" s="884"/>
      <c r="CC68" s="884"/>
      <c r="CD68" s="884"/>
      <c r="CE68" s="884"/>
      <c r="CF68" s="884"/>
      <c r="CG68" s="885"/>
      <c r="CH68" s="880"/>
      <c r="CI68" s="881"/>
      <c r="CJ68" s="881"/>
      <c r="CK68" s="881"/>
      <c r="CL68" s="882"/>
      <c r="CM68" s="880"/>
      <c r="CN68" s="881"/>
      <c r="CO68" s="881"/>
      <c r="CP68" s="881"/>
      <c r="CQ68" s="882"/>
      <c r="CR68" s="880"/>
      <c r="CS68" s="881"/>
      <c r="CT68" s="881"/>
      <c r="CU68" s="881"/>
      <c r="CV68" s="882"/>
      <c r="CW68" s="880"/>
      <c r="CX68" s="881"/>
      <c r="CY68" s="881"/>
      <c r="CZ68" s="881"/>
      <c r="DA68" s="882"/>
      <c r="DB68" s="880"/>
      <c r="DC68" s="881"/>
      <c r="DD68" s="881"/>
      <c r="DE68" s="881"/>
      <c r="DF68" s="882"/>
      <c r="DG68" s="880"/>
      <c r="DH68" s="881"/>
      <c r="DI68" s="881"/>
      <c r="DJ68" s="881"/>
      <c r="DK68" s="882"/>
      <c r="DL68" s="880"/>
      <c r="DM68" s="881"/>
      <c r="DN68" s="881"/>
      <c r="DO68" s="881"/>
      <c r="DP68" s="882"/>
      <c r="DQ68" s="880"/>
      <c r="DR68" s="881"/>
      <c r="DS68" s="881"/>
      <c r="DT68" s="881"/>
      <c r="DU68" s="882"/>
      <c r="DV68" s="877"/>
      <c r="DW68" s="878"/>
      <c r="DX68" s="878"/>
      <c r="DY68" s="878"/>
      <c r="DZ68" s="879"/>
      <c r="EA68" s="199"/>
    </row>
    <row r="69" spans="1:131" s="200" customFormat="1" ht="26.25" customHeight="1">
      <c r="A69" s="214">
        <v>2</v>
      </c>
      <c r="B69" s="893" t="s">
        <v>532</v>
      </c>
      <c r="C69" s="894"/>
      <c r="D69" s="894"/>
      <c r="E69" s="894"/>
      <c r="F69" s="894"/>
      <c r="G69" s="894"/>
      <c r="H69" s="894"/>
      <c r="I69" s="894"/>
      <c r="J69" s="894"/>
      <c r="K69" s="894"/>
      <c r="L69" s="894"/>
      <c r="M69" s="894"/>
      <c r="N69" s="894"/>
      <c r="O69" s="894"/>
      <c r="P69" s="895"/>
      <c r="Q69" s="896">
        <v>1759</v>
      </c>
      <c r="R69" s="851"/>
      <c r="S69" s="851"/>
      <c r="T69" s="851"/>
      <c r="U69" s="851"/>
      <c r="V69" s="851">
        <v>1717</v>
      </c>
      <c r="W69" s="851"/>
      <c r="X69" s="851"/>
      <c r="Y69" s="851"/>
      <c r="Z69" s="851"/>
      <c r="AA69" s="851">
        <v>42</v>
      </c>
      <c r="AB69" s="851"/>
      <c r="AC69" s="851"/>
      <c r="AD69" s="851"/>
      <c r="AE69" s="851"/>
      <c r="AF69" s="851">
        <v>42</v>
      </c>
      <c r="AG69" s="851"/>
      <c r="AH69" s="851"/>
      <c r="AI69" s="851"/>
      <c r="AJ69" s="851"/>
      <c r="AK69" s="851" t="s">
        <v>542</v>
      </c>
      <c r="AL69" s="851"/>
      <c r="AM69" s="851"/>
      <c r="AN69" s="851"/>
      <c r="AO69" s="851"/>
      <c r="AP69" s="851">
        <v>59</v>
      </c>
      <c r="AQ69" s="851"/>
      <c r="AR69" s="851"/>
      <c r="AS69" s="851"/>
      <c r="AT69" s="851"/>
      <c r="AU69" s="851">
        <v>31</v>
      </c>
      <c r="AV69" s="851"/>
      <c r="AW69" s="851"/>
      <c r="AX69" s="851"/>
      <c r="AY69" s="851"/>
      <c r="AZ69" s="897"/>
      <c r="BA69" s="897"/>
      <c r="BB69" s="897"/>
      <c r="BC69" s="897"/>
      <c r="BD69" s="898"/>
      <c r="BE69" s="218"/>
      <c r="BF69" s="218"/>
      <c r="BG69" s="218"/>
      <c r="BH69" s="218"/>
      <c r="BI69" s="218"/>
      <c r="BJ69" s="218"/>
      <c r="BK69" s="218"/>
      <c r="BL69" s="218"/>
      <c r="BM69" s="218"/>
      <c r="BN69" s="218"/>
      <c r="BO69" s="218"/>
      <c r="BP69" s="218"/>
      <c r="BQ69" s="215">
        <v>63</v>
      </c>
      <c r="BR69" s="220"/>
      <c r="BS69" s="883"/>
      <c r="BT69" s="884"/>
      <c r="BU69" s="884"/>
      <c r="BV69" s="884"/>
      <c r="BW69" s="884"/>
      <c r="BX69" s="884"/>
      <c r="BY69" s="884"/>
      <c r="BZ69" s="884"/>
      <c r="CA69" s="884"/>
      <c r="CB69" s="884"/>
      <c r="CC69" s="884"/>
      <c r="CD69" s="884"/>
      <c r="CE69" s="884"/>
      <c r="CF69" s="884"/>
      <c r="CG69" s="885"/>
      <c r="CH69" s="880"/>
      <c r="CI69" s="881"/>
      <c r="CJ69" s="881"/>
      <c r="CK69" s="881"/>
      <c r="CL69" s="882"/>
      <c r="CM69" s="880"/>
      <c r="CN69" s="881"/>
      <c r="CO69" s="881"/>
      <c r="CP69" s="881"/>
      <c r="CQ69" s="882"/>
      <c r="CR69" s="880"/>
      <c r="CS69" s="881"/>
      <c r="CT69" s="881"/>
      <c r="CU69" s="881"/>
      <c r="CV69" s="882"/>
      <c r="CW69" s="880"/>
      <c r="CX69" s="881"/>
      <c r="CY69" s="881"/>
      <c r="CZ69" s="881"/>
      <c r="DA69" s="882"/>
      <c r="DB69" s="880"/>
      <c r="DC69" s="881"/>
      <c r="DD69" s="881"/>
      <c r="DE69" s="881"/>
      <c r="DF69" s="882"/>
      <c r="DG69" s="880"/>
      <c r="DH69" s="881"/>
      <c r="DI69" s="881"/>
      <c r="DJ69" s="881"/>
      <c r="DK69" s="882"/>
      <c r="DL69" s="880"/>
      <c r="DM69" s="881"/>
      <c r="DN69" s="881"/>
      <c r="DO69" s="881"/>
      <c r="DP69" s="882"/>
      <c r="DQ69" s="880"/>
      <c r="DR69" s="881"/>
      <c r="DS69" s="881"/>
      <c r="DT69" s="881"/>
      <c r="DU69" s="882"/>
      <c r="DV69" s="877"/>
      <c r="DW69" s="878"/>
      <c r="DX69" s="878"/>
      <c r="DY69" s="878"/>
      <c r="DZ69" s="879"/>
      <c r="EA69" s="199"/>
    </row>
    <row r="70" spans="1:131" s="200" customFormat="1" ht="26.25" customHeight="1">
      <c r="A70" s="214">
        <v>3</v>
      </c>
      <c r="B70" s="893" t="s">
        <v>533</v>
      </c>
      <c r="C70" s="894"/>
      <c r="D70" s="894"/>
      <c r="E70" s="894"/>
      <c r="F70" s="894"/>
      <c r="G70" s="894"/>
      <c r="H70" s="894"/>
      <c r="I70" s="894"/>
      <c r="J70" s="894"/>
      <c r="K70" s="894"/>
      <c r="L70" s="894"/>
      <c r="M70" s="894"/>
      <c r="N70" s="894"/>
      <c r="O70" s="894"/>
      <c r="P70" s="895"/>
      <c r="Q70" s="896">
        <v>455</v>
      </c>
      <c r="R70" s="851"/>
      <c r="S70" s="851"/>
      <c r="T70" s="851"/>
      <c r="U70" s="851"/>
      <c r="V70" s="851">
        <v>452</v>
      </c>
      <c r="W70" s="851"/>
      <c r="X70" s="851"/>
      <c r="Y70" s="851"/>
      <c r="Z70" s="851"/>
      <c r="AA70" s="851">
        <v>4</v>
      </c>
      <c r="AB70" s="851"/>
      <c r="AC70" s="851"/>
      <c r="AD70" s="851"/>
      <c r="AE70" s="851"/>
      <c r="AF70" s="851">
        <v>4</v>
      </c>
      <c r="AG70" s="851"/>
      <c r="AH70" s="851"/>
      <c r="AI70" s="851"/>
      <c r="AJ70" s="851"/>
      <c r="AK70" s="851">
        <v>55</v>
      </c>
      <c r="AL70" s="851"/>
      <c r="AM70" s="851"/>
      <c r="AN70" s="851"/>
      <c r="AO70" s="851"/>
      <c r="AP70" s="851">
        <v>512</v>
      </c>
      <c r="AQ70" s="851"/>
      <c r="AR70" s="851"/>
      <c r="AS70" s="851"/>
      <c r="AT70" s="851"/>
      <c r="AU70" s="851">
        <v>120</v>
      </c>
      <c r="AV70" s="851"/>
      <c r="AW70" s="851"/>
      <c r="AX70" s="851"/>
      <c r="AY70" s="851"/>
      <c r="AZ70" s="897"/>
      <c r="BA70" s="897"/>
      <c r="BB70" s="897"/>
      <c r="BC70" s="897"/>
      <c r="BD70" s="898"/>
      <c r="BE70" s="218"/>
      <c r="BF70" s="218"/>
      <c r="BG70" s="218"/>
      <c r="BH70" s="218"/>
      <c r="BI70" s="218"/>
      <c r="BJ70" s="218"/>
      <c r="BK70" s="218"/>
      <c r="BL70" s="218"/>
      <c r="BM70" s="218"/>
      <c r="BN70" s="218"/>
      <c r="BO70" s="218"/>
      <c r="BP70" s="218"/>
      <c r="BQ70" s="215">
        <v>64</v>
      </c>
      <c r="BR70" s="220"/>
      <c r="BS70" s="883"/>
      <c r="BT70" s="884"/>
      <c r="BU70" s="884"/>
      <c r="BV70" s="884"/>
      <c r="BW70" s="884"/>
      <c r="BX70" s="884"/>
      <c r="BY70" s="884"/>
      <c r="BZ70" s="884"/>
      <c r="CA70" s="884"/>
      <c r="CB70" s="884"/>
      <c r="CC70" s="884"/>
      <c r="CD70" s="884"/>
      <c r="CE70" s="884"/>
      <c r="CF70" s="884"/>
      <c r="CG70" s="885"/>
      <c r="CH70" s="880"/>
      <c r="CI70" s="881"/>
      <c r="CJ70" s="881"/>
      <c r="CK70" s="881"/>
      <c r="CL70" s="882"/>
      <c r="CM70" s="880"/>
      <c r="CN70" s="881"/>
      <c r="CO70" s="881"/>
      <c r="CP70" s="881"/>
      <c r="CQ70" s="882"/>
      <c r="CR70" s="880"/>
      <c r="CS70" s="881"/>
      <c r="CT70" s="881"/>
      <c r="CU70" s="881"/>
      <c r="CV70" s="882"/>
      <c r="CW70" s="880"/>
      <c r="CX70" s="881"/>
      <c r="CY70" s="881"/>
      <c r="CZ70" s="881"/>
      <c r="DA70" s="882"/>
      <c r="DB70" s="880"/>
      <c r="DC70" s="881"/>
      <c r="DD70" s="881"/>
      <c r="DE70" s="881"/>
      <c r="DF70" s="882"/>
      <c r="DG70" s="880"/>
      <c r="DH70" s="881"/>
      <c r="DI70" s="881"/>
      <c r="DJ70" s="881"/>
      <c r="DK70" s="882"/>
      <c r="DL70" s="880"/>
      <c r="DM70" s="881"/>
      <c r="DN70" s="881"/>
      <c r="DO70" s="881"/>
      <c r="DP70" s="882"/>
      <c r="DQ70" s="880"/>
      <c r="DR70" s="881"/>
      <c r="DS70" s="881"/>
      <c r="DT70" s="881"/>
      <c r="DU70" s="882"/>
      <c r="DV70" s="877"/>
      <c r="DW70" s="878"/>
      <c r="DX70" s="878"/>
      <c r="DY70" s="878"/>
      <c r="DZ70" s="879"/>
      <c r="EA70" s="199"/>
    </row>
    <row r="71" spans="1:131" s="200" customFormat="1" ht="26.25" customHeight="1">
      <c r="A71" s="214">
        <v>4</v>
      </c>
      <c r="B71" s="893" t="s">
        <v>534</v>
      </c>
      <c r="C71" s="894"/>
      <c r="D71" s="894"/>
      <c r="E71" s="894"/>
      <c r="F71" s="894"/>
      <c r="G71" s="894"/>
      <c r="H71" s="894"/>
      <c r="I71" s="894"/>
      <c r="J71" s="894"/>
      <c r="K71" s="894"/>
      <c r="L71" s="894"/>
      <c r="M71" s="894"/>
      <c r="N71" s="894"/>
      <c r="O71" s="894"/>
      <c r="P71" s="895"/>
      <c r="Q71" s="896">
        <v>17169</v>
      </c>
      <c r="R71" s="851"/>
      <c r="S71" s="851"/>
      <c r="T71" s="851"/>
      <c r="U71" s="851"/>
      <c r="V71" s="851">
        <v>17218</v>
      </c>
      <c r="W71" s="851"/>
      <c r="X71" s="851"/>
      <c r="Y71" s="851"/>
      <c r="Z71" s="851"/>
      <c r="AA71" s="851">
        <v>-49</v>
      </c>
      <c r="AB71" s="851"/>
      <c r="AC71" s="851"/>
      <c r="AD71" s="851"/>
      <c r="AE71" s="851"/>
      <c r="AF71" s="851">
        <v>7799</v>
      </c>
      <c r="AG71" s="851"/>
      <c r="AH71" s="851"/>
      <c r="AI71" s="851"/>
      <c r="AJ71" s="851"/>
      <c r="AK71" s="851" t="s">
        <v>477</v>
      </c>
      <c r="AL71" s="851"/>
      <c r="AM71" s="851"/>
      <c r="AN71" s="851"/>
      <c r="AO71" s="851"/>
      <c r="AP71" s="851">
        <v>9454</v>
      </c>
      <c r="AQ71" s="851"/>
      <c r="AR71" s="851"/>
      <c r="AS71" s="851"/>
      <c r="AT71" s="851"/>
      <c r="AU71" s="851">
        <v>643</v>
      </c>
      <c r="AV71" s="851"/>
      <c r="AW71" s="851"/>
      <c r="AX71" s="851"/>
      <c r="AY71" s="851"/>
      <c r="AZ71" s="897"/>
      <c r="BA71" s="897"/>
      <c r="BB71" s="897"/>
      <c r="BC71" s="897"/>
      <c r="BD71" s="898"/>
      <c r="BE71" s="218"/>
      <c r="BF71" s="218"/>
      <c r="BG71" s="218"/>
      <c r="BH71" s="218"/>
      <c r="BI71" s="218"/>
      <c r="BJ71" s="218"/>
      <c r="BK71" s="218"/>
      <c r="BL71" s="218"/>
      <c r="BM71" s="218"/>
      <c r="BN71" s="218"/>
      <c r="BO71" s="218"/>
      <c r="BP71" s="218"/>
      <c r="BQ71" s="215">
        <v>65</v>
      </c>
      <c r="BR71" s="220"/>
      <c r="BS71" s="883"/>
      <c r="BT71" s="884"/>
      <c r="BU71" s="884"/>
      <c r="BV71" s="884"/>
      <c r="BW71" s="884"/>
      <c r="BX71" s="884"/>
      <c r="BY71" s="884"/>
      <c r="BZ71" s="884"/>
      <c r="CA71" s="884"/>
      <c r="CB71" s="884"/>
      <c r="CC71" s="884"/>
      <c r="CD71" s="884"/>
      <c r="CE71" s="884"/>
      <c r="CF71" s="884"/>
      <c r="CG71" s="885"/>
      <c r="CH71" s="880"/>
      <c r="CI71" s="881"/>
      <c r="CJ71" s="881"/>
      <c r="CK71" s="881"/>
      <c r="CL71" s="882"/>
      <c r="CM71" s="880"/>
      <c r="CN71" s="881"/>
      <c r="CO71" s="881"/>
      <c r="CP71" s="881"/>
      <c r="CQ71" s="882"/>
      <c r="CR71" s="880"/>
      <c r="CS71" s="881"/>
      <c r="CT71" s="881"/>
      <c r="CU71" s="881"/>
      <c r="CV71" s="882"/>
      <c r="CW71" s="880"/>
      <c r="CX71" s="881"/>
      <c r="CY71" s="881"/>
      <c r="CZ71" s="881"/>
      <c r="DA71" s="882"/>
      <c r="DB71" s="880"/>
      <c r="DC71" s="881"/>
      <c r="DD71" s="881"/>
      <c r="DE71" s="881"/>
      <c r="DF71" s="882"/>
      <c r="DG71" s="880"/>
      <c r="DH71" s="881"/>
      <c r="DI71" s="881"/>
      <c r="DJ71" s="881"/>
      <c r="DK71" s="882"/>
      <c r="DL71" s="880"/>
      <c r="DM71" s="881"/>
      <c r="DN71" s="881"/>
      <c r="DO71" s="881"/>
      <c r="DP71" s="882"/>
      <c r="DQ71" s="880"/>
      <c r="DR71" s="881"/>
      <c r="DS71" s="881"/>
      <c r="DT71" s="881"/>
      <c r="DU71" s="882"/>
      <c r="DV71" s="877"/>
      <c r="DW71" s="878"/>
      <c r="DX71" s="878"/>
      <c r="DY71" s="878"/>
      <c r="DZ71" s="879"/>
      <c r="EA71" s="199"/>
    </row>
    <row r="72" spans="1:131" s="200" customFormat="1" ht="26.25" customHeight="1">
      <c r="A72" s="214">
        <v>5</v>
      </c>
      <c r="B72" s="893" t="s">
        <v>535</v>
      </c>
      <c r="C72" s="894"/>
      <c r="D72" s="894"/>
      <c r="E72" s="894"/>
      <c r="F72" s="894"/>
      <c r="G72" s="894"/>
      <c r="H72" s="894"/>
      <c r="I72" s="894"/>
      <c r="J72" s="894"/>
      <c r="K72" s="894"/>
      <c r="L72" s="894"/>
      <c r="M72" s="894"/>
      <c r="N72" s="894"/>
      <c r="O72" s="894"/>
      <c r="P72" s="895"/>
      <c r="Q72" s="896">
        <v>5687</v>
      </c>
      <c r="R72" s="851"/>
      <c r="S72" s="851"/>
      <c r="T72" s="851"/>
      <c r="U72" s="851"/>
      <c r="V72" s="851">
        <v>5598</v>
      </c>
      <c r="W72" s="851"/>
      <c r="X72" s="851"/>
      <c r="Y72" s="851"/>
      <c r="Z72" s="851"/>
      <c r="AA72" s="851">
        <v>89</v>
      </c>
      <c r="AB72" s="851"/>
      <c r="AC72" s="851"/>
      <c r="AD72" s="851"/>
      <c r="AE72" s="851"/>
      <c r="AF72" s="851">
        <v>89</v>
      </c>
      <c r="AG72" s="851"/>
      <c r="AH72" s="851"/>
      <c r="AI72" s="851"/>
      <c r="AJ72" s="851"/>
      <c r="AK72" s="851">
        <v>21</v>
      </c>
      <c r="AL72" s="851"/>
      <c r="AM72" s="851"/>
      <c r="AN72" s="851"/>
      <c r="AO72" s="851"/>
      <c r="AP72" s="851" t="s">
        <v>477</v>
      </c>
      <c r="AQ72" s="851"/>
      <c r="AR72" s="851"/>
      <c r="AS72" s="851"/>
      <c r="AT72" s="851"/>
      <c r="AU72" s="851" t="s">
        <v>477</v>
      </c>
      <c r="AV72" s="851"/>
      <c r="AW72" s="851"/>
      <c r="AX72" s="851"/>
      <c r="AY72" s="851"/>
      <c r="AZ72" s="897"/>
      <c r="BA72" s="897"/>
      <c r="BB72" s="897"/>
      <c r="BC72" s="897"/>
      <c r="BD72" s="898"/>
      <c r="BE72" s="218"/>
      <c r="BF72" s="218"/>
      <c r="BG72" s="218"/>
      <c r="BH72" s="218"/>
      <c r="BI72" s="218"/>
      <c r="BJ72" s="218"/>
      <c r="BK72" s="218"/>
      <c r="BL72" s="218"/>
      <c r="BM72" s="218"/>
      <c r="BN72" s="218"/>
      <c r="BO72" s="218"/>
      <c r="BP72" s="218"/>
      <c r="BQ72" s="215">
        <v>66</v>
      </c>
      <c r="BR72" s="220"/>
      <c r="BS72" s="883"/>
      <c r="BT72" s="884"/>
      <c r="BU72" s="884"/>
      <c r="BV72" s="884"/>
      <c r="BW72" s="884"/>
      <c r="BX72" s="884"/>
      <c r="BY72" s="884"/>
      <c r="BZ72" s="884"/>
      <c r="CA72" s="884"/>
      <c r="CB72" s="884"/>
      <c r="CC72" s="884"/>
      <c r="CD72" s="884"/>
      <c r="CE72" s="884"/>
      <c r="CF72" s="884"/>
      <c r="CG72" s="885"/>
      <c r="CH72" s="880"/>
      <c r="CI72" s="881"/>
      <c r="CJ72" s="881"/>
      <c r="CK72" s="881"/>
      <c r="CL72" s="882"/>
      <c r="CM72" s="880"/>
      <c r="CN72" s="881"/>
      <c r="CO72" s="881"/>
      <c r="CP72" s="881"/>
      <c r="CQ72" s="882"/>
      <c r="CR72" s="880"/>
      <c r="CS72" s="881"/>
      <c r="CT72" s="881"/>
      <c r="CU72" s="881"/>
      <c r="CV72" s="882"/>
      <c r="CW72" s="880"/>
      <c r="CX72" s="881"/>
      <c r="CY72" s="881"/>
      <c r="CZ72" s="881"/>
      <c r="DA72" s="882"/>
      <c r="DB72" s="880"/>
      <c r="DC72" s="881"/>
      <c r="DD72" s="881"/>
      <c r="DE72" s="881"/>
      <c r="DF72" s="882"/>
      <c r="DG72" s="880"/>
      <c r="DH72" s="881"/>
      <c r="DI72" s="881"/>
      <c r="DJ72" s="881"/>
      <c r="DK72" s="882"/>
      <c r="DL72" s="880"/>
      <c r="DM72" s="881"/>
      <c r="DN72" s="881"/>
      <c r="DO72" s="881"/>
      <c r="DP72" s="882"/>
      <c r="DQ72" s="880"/>
      <c r="DR72" s="881"/>
      <c r="DS72" s="881"/>
      <c r="DT72" s="881"/>
      <c r="DU72" s="882"/>
      <c r="DV72" s="877"/>
      <c r="DW72" s="878"/>
      <c r="DX72" s="878"/>
      <c r="DY72" s="878"/>
      <c r="DZ72" s="879"/>
      <c r="EA72" s="199"/>
    </row>
    <row r="73" spans="1:131" s="200" customFormat="1" ht="26.25" customHeight="1">
      <c r="A73" s="214">
        <v>6</v>
      </c>
      <c r="B73" s="893" t="s">
        <v>536</v>
      </c>
      <c r="C73" s="894"/>
      <c r="D73" s="894"/>
      <c r="E73" s="894"/>
      <c r="F73" s="894"/>
      <c r="G73" s="894"/>
      <c r="H73" s="894"/>
      <c r="I73" s="894"/>
      <c r="J73" s="894"/>
      <c r="K73" s="894"/>
      <c r="L73" s="894"/>
      <c r="M73" s="894"/>
      <c r="N73" s="894"/>
      <c r="O73" s="894"/>
      <c r="P73" s="895"/>
      <c r="Q73" s="896">
        <v>15980</v>
      </c>
      <c r="R73" s="851"/>
      <c r="S73" s="851"/>
      <c r="T73" s="851"/>
      <c r="U73" s="851"/>
      <c r="V73" s="851">
        <v>15882</v>
      </c>
      <c r="W73" s="851"/>
      <c r="X73" s="851"/>
      <c r="Y73" s="851"/>
      <c r="Z73" s="851"/>
      <c r="AA73" s="851">
        <v>98</v>
      </c>
      <c r="AB73" s="851"/>
      <c r="AC73" s="851"/>
      <c r="AD73" s="851"/>
      <c r="AE73" s="851"/>
      <c r="AF73" s="851">
        <v>98</v>
      </c>
      <c r="AG73" s="851"/>
      <c r="AH73" s="851"/>
      <c r="AI73" s="851"/>
      <c r="AJ73" s="851"/>
      <c r="AK73" s="851">
        <v>191</v>
      </c>
      <c r="AL73" s="851"/>
      <c r="AM73" s="851"/>
      <c r="AN73" s="851"/>
      <c r="AO73" s="851"/>
      <c r="AP73" s="851" t="s">
        <v>477</v>
      </c>
      <c r="AQ73" s="851"/>
      <c r="AR73" s="851"/>
      <c r="AS73" s="851"/>
      <c r="AT73" s="851"/>
      <c r="AU73" s="851" t="s">
        <v>477</v>
      </c>
      <c r="AV73" s="851"/>
      <c r="AW73" s="851"/>
      <c r="AX73" s="851"/>
      <c r="AY73" s="851"/>
      <c r="AZ73" s="897"/>
      <c r="BA73" s="897"/>
      <c r="BB73" s="897"/>
      <c r="BC73" s="897"/>
      <c r="BD73" s="898"/>
      <c r="BE73" s="218"/>
      <c r="BF73" s="218"/>
      <c r="BG73" s="218"/>
      <c r="BH73" s="218"/>
      <c r="BI73" s="218"/>
      <c r="BJ73" s="218"/>
      <c r="BK73" s="218"/>
      <c r="BL73" s="218"/>
      <c r="BM73" s="218"/>
      <c r="BN73" s="218"/>
      <c r="BO73" s="218"/>
      <c r="BP73" s="218"/>
      <c r="BQ73" s="215">
        <v>67</v>
      </c>
      <c r="BR73" s="220"/>
      <c r="BS73" s="883"/>
      <c r="BT73" s="884"/>
      <c r="BU73" s="884"/>
      <c r="BV73" s="884"/>
      <c r="BW73" s="884"/>
      <c r="BX73" s="884"/>
      <c r="BY73" s="884"/>
      <c r="BZ73" s="884"/>
      <c r="CA73" s="884"/>
      <c r="CB73" s="884"/>
      <c r="CC73" s="884"/>
      <c r="CD73" s="884"/>
      <c r="CE73" s="884"/>
      <c r="CF73" s="884"/>
      <c r="CG73" s="885"/>
      <c r="CH73" s="880"/>
      <c r="CI73" s="881"/>
      <c r="CJ73" s="881"/>
      <c r="CK73" s="881"/>
      <c r="CL73" s="882"/>
      <c r="CM73" s="880"/>
      <c r="CN73" s="881"/>
      <c r="CO73" s="881"/>
      <c r="CP73" s="881"/>
      <c r="CQ73" s="882"/>
      <c r="CR73" s="880"/>
      <c r="CS73" s="881"/>
      <c r="CT73" s="881"/>
      <c r="CU73" s="881"/>
      <c r="CV73" s="882"/>
      <c r="CW73" s="880"/>
      <c r="CX73" s="881"/>
      <c r="CY73" s="881"/>
      <c r="CZ73" s="881"/>
      <c r="DA73" s="882"/>
      <c r="DB73" s="880"/>
      <c r="DC73" s="881"/>
      <c r="DD73" s="881"/>
      <c r="DE73" s="881"/>
      <c r="DF73" s="882"/>
      <c r="DG73" s="880"/>
      <c r="DH73" s="881"/>
      <c r="DI73" s="881"/>
      <c r="DJ73" s="881"/>
      <c r="DK73" s="882"/>
      <c r="DL73" s="880"/>
      <c r="DM73" s="881"/>
      <c r="DN73" s="881"/>
      <c r="DO73" s="881"/>
      <c r="DP73" s="882"/>
      <c r="DQ73" s="880"/>
      <c r="DR73" s="881"/>
      <c r="DS73" s="881"/>
      <c r="DT73" s="881"/>
      <c r="DU73" s="882"/>
      <c r="DV73" s="877"/>
      <c r="DW73" s="878"/>
      <c r="DX73" s="878"/>
      <c r="DY73" s="878"/>
      <c r="DZ73" s="879"/>
      <c r="EA73" s="199"/>
    </row>
    <row r="74" spans="1:131" s="200" customFormat="1" ht="26.25" customHeight="1">
      <c r="A74" s="214">
        <v>7</v>
      </c>
      <c r="B74" s="893" t="s">
        <v>537</v>
      </c>
      <c r="C74" s="894"/>
      <c r="D74" s="894"/>
      <c r="E74" s="894"/>
      <c r="F74" s="894"/>
      <c r="G74" s="894"/>
      <c r="H74" s="894"/>
      <c r="I74" s="894"/>
      <c r="J74" s="894"/>
      <c r="K74" s="894"/>
      <c r="L74" s="894"/>
      <c r="M74" s="894"/>
      <c r="N74" s="894"/>
      <c r="O74" s="894"/>
      <c r="P74" s="895"/>
      <c r="Q74" s="896">
        <v>1004</v>
      </c>
      <c r="R74" s="851"/>
      <c r="S74" s="851"/>
      <c r="T74" s="851"/>
      <c r="U74" s="851"/>
      <c r="V74" s="851">
        <v>983</v>
      </c>
      <c r="W74" s="851"/>
      <c r="X74" s="851"/>
      <c r="Y74" s="851"/>
      <c r="Z74" s="851"/>
      <c r="AA74" s="851">
        <v>21</v>
      </c>
      <c r="AB74" s="851"/>
      <c r="AC74" s="851"/>
      <c r="AD74" s="851"/>
      <c r="AE74" s="851"/>
      <c r="AF74" s="851">
        <v>21</v>
      </c>
      <c r="AG74" s="851"/>
      <c r="AH74" s="851"/>
      <c r="AI74" s="851"/>
      <c r="AJ74" s="851"/>
      <c r="AK74" s="851">
        <v>116</v>
      </c>
      <c r="AL74" s="851"/>
      <c r="AM74" s="851"/>
      <c r="AN74" s="851"/>
      <c r="AO74" s="851"/>
      <c r="AP74" s="851" t="s">
        <v>477</v>
      </c>
      <c r="AQ74" s="851"/>
      <c r="AR74" s="851"/>
      <c r="AS74" s="851"/>
      <c r="AT74" s="851"/>
      <c r="AU74" s="851" t="s">
        <v>477</v>
      </c>
      <c r="AV74" s="851"/>
      <c r="AW74" s="851"/>
      <c r="AX74" s="851"/>
      <c r="AY74" s="851"/>
      <c r="AZ74" s="897"/>
      <c r="BA74" s="897"/>
      <c r="BB74" s="897"/>
      <c r="BC74" s="897"/>
      <c r="BD74" s="898"/>
      <c r="BE74" s="218"/>
      <c r="BF74" s="218"/>
      <c r="BG74" s="218"/>
      <c r="BH74" s="218"/>
      <c r="BI74" s="218"/>
      <c r="BJ74" s="218"/>
      <c r="BK74" s="218"/>
      <c r="BL74" s="218"/>
      <c r="BM74" s="218"/>
      <c r="BN74" s="218"/>
      <c r="BO74" s="218"/>
      <c r="BP74" s="218"/>
      <c r="BQ74" s="215">
        <v>68</v>
      </c>
      <c r="BR74" s="220"/>
      <c r="BS74" s="883"/>
      <c r="BT74" s="884"/>
      <c r="BU74" s="884"/>
      <c r="BV74" s="884"/>
      <c r="BW74" s="884"/>
      <c r="BX74" s="884"/>
      <c r="BY74" s="884"/>
      <c r="BZ74" s="884"/>
      <c r="CA74" s="884"/>
      <c r="CB74" s="884"/>
      <c r="CC74" s="884"/>
      <c r="CD74" s="884"/>
      <c r="CE74" s="884"/>
      <c r="CF74" s="884"/>
      <c r="CG74" s="885"/>
      <c r="CH74" s="880"/>
      <c r="CI74" s="881"/>
      <c r="CJ74" s="881"/>
      <c r="CK74" s="881"/>
      <c r="CL74" s="882"/>
      <c r="CM74" s="880"/>
      <c r="CN74" s="881"/>
      <c r="CO74" s="881"/>
      <c r="CP74" s="881"/>
      <c r="CQ74" s="882"/>
      <c r="CR74" s="880"/>
      <c r="CS74" s="881"/>
      <c r="CT74" s="881"/>
      <c r="CU74" s="881"/>
      <c r="CV74" s="882"/>
      <c r="CW74" s="880"/>
      <c r="CX74" s="881"/>
      <c r="CY74" s="881"/>
      <c r="CZ74" s="881"/>
      <c r="DA74" s="882"/>
      <c r="DB74" s="880"/>
      <c r="DC74" s="881"/>
      <c r="DD74" s="881"/>
      <c r="DE74" s="881"/>
      <c r="DF74" s="882"/>
      <c r="DG74" s="880"/>
      <c r="DH74" s="881"/>
      <c r="DI74" s="881"/>
      <c r="DJ74" s="881"/>
      <c r="DK74" s="882"/>
      <c r="DL74" s="880"/>
      <c r="DM74" s="881"/>
      <c r="DN74" s="881"/>
      <c r="DO74" s="881"/>
      <c r="DP74" s="882"/>
      <c r="DQ74" s="880"/>
      <c r="DR74" s="881"/>
      <c r="DS74" s="881"/>
      <c r="DT74" s="881"/>
      <c r="DU74" s="882"/>
      <c r="DV74" s="877"/>
      <c r="DW74" s="878"/>
      <c r="DX74" s="878"/>
      <c r="DY74" s="878"/>
      <c r="DZ74" s="879"/>
      <c r="EA74" s="199"/>
    </row>
    <row r="75" spans="1:131" s="200" customFormat="1" ht="26.25" customHeight="1">
      <c r="A75" s="214">
        <v>8</v>
      </c>
      <c r="B75" s="893" t="s">
        <v>538</v>
      </c>
      <c r="C75" s="894"/>
      <c r="D75" s="894"/>
      <c r="E75" s="894"/>
      <c r="F75" s="894"/>
      <c r="G75" s="894"/>
      <c r="H75" s="894"/>
      <c r="I75" s="894"/>
      <c r="J75" s="894"/>
      <c r="K75" s="894"/>
      <c r="L75" s="894"/>
      <c r="M75" s="894"/>
      <c r="N75" s="894"/>
      <c r="O75" s="894"/>
      <c r="P75" s="895"/>
      <c r="Q75" s="899">
        <v>387</v>
      </c>
      <c r="R75" s="900"/>
      <c r="S75" s="900"/>
      <c r="T75" s="900"/>
      <c r="U75" s="850"/>
      <c r="V75" s="901">
        <v>256</v>
      </c>
      <c r="W75" s="900"/>
      <c r="X75" s="900"/>
      <c r="Y75" s="900"/>
      <c r="Z75" s="850"/>
      <c r="AA75" s="901">
        <v>131</v>
      </c>
      <c r="AB75" s="900"/>
      <c r="AC75" s="900"/>
      <c r="AD75" s="900"/>
      <c r="AE75" s="850"/>
      <c r="AF75" s="901">
        <v>131</v>
      </c>
      <c r="AG75" s="900"/>
      <c r="AH75" s="900"/>
      <c r="AI75" s="900"/>
      <c r="AJ75" s="850"/>
      <c r="AK75" s="901" t="s">
        <v>477</v>
      </c>
      <c r="AL75" s="900"/>
      <c r="AM75" s="900"/>
      <c r="AN75" s="900"/>
      <c r="AO75" s="850"/>
      <c r="AP75" s="901" t="s">
        <v>477</v>
      </c>
      <c r="AQ75" s="900"/>
      <c r="AR75" s="900"/>
      <c r="AS75" s="900"/>
      <c r="AT75" s="850"/>
      <c r="AU75" s="901" t="s">
        <v>477</v>
      </c>
      <c r="AV75" s="900"/>
      <c r="AW75" s="900"/>
      <c r="AX75" s="900"/>
      <c r="AY75" s="850"/>
      <c r="AZ75" s="897"/>
      <c r="BA75" s="897"/>
      <c r="BB75" s="897"/>
      <c r="BC75" s="897"/>
      <c r="BD75" s="898"/>
      <c r="BE75" s="218"/>
      <c r="BF75" s="218"/>
      <c r="BG75" s="218"/>
      <c r="BH75" s="218"/>
      <c r="BI75" s="218"/>
      <c r="BJ75" s="218"/>
      <c r="BK75" s="218"/>
      <c r="BL75" s="218"/>
      <c r="BM75" s="218"/>
      <c r="BN75" s="218"/>
      <c r="BO75" s="218"/>
      <c r="BP75" s="218"/>
      <c r="BQ75" s="215">
        <v>69</v>
      </c>
      <c r="BR75" s="220"/>
      <c r="BS75" s="883"/>
      <c r="BT75" s="884"/>
      <c r="BU75" s="884"/>
      <c r="BV75" s="884"/>
      <c r="BW75" s="884"/>
      <c r="BX75" s="884"/>
      <c r="BY75" s="884"/>
      <c r="BZ75" s="884"/>
      <c r="CA75" s="884"/>
      <c r="CB75" s="884"/>
      <c r="CC75" s="884"/>
      <c r="CD75" s="884"/>
      <c r="CE75" s="884"/>
      <c r="CF75" s="884"/>
      <c r="CG75" s="885"/>
      <c r="CH75" s="880"/>
      <c r="CI75" s="881"/>
      <c r="CJ75" s="881"/>
      <c r="CK75" s="881"/>
      <c r="CL75" s="882"/>
      <c r="CM75" s="880"/>
      <c r="CN75" s="881"/>
      <c r="CO75" s="881"/>
      <c r="CP75" s="881"/>
      <c r="CQ75" s="882"/>
      <c r="CR75" s="880"/>
      <c r="CS75" s="881"/>
      <c r="CT75" s="881"/>
      <c r="CU75" s="881"/>
      <c r="CV75" s="882"/>
      <c r="CW75" s="880"/>
      <c r="CX75" s="881"/>
      <c r="CY75" s="881"/>
      <c r="CZ75" s="881"/>
      <c r="DA75" s="882"/>
      <c r="DB75" s="880"/>
      <c r="DC75" s="881"/>
      <c r="DD75" s="881"/>
      <c r="DE75" s="881"/>
      <c r="DF75" s="882"/>
      <c r="DG75" s="880"/>
      <c r="DH75" s="881"/>
      <c r="DI75" s="881"/>
      <c r="DJ75" s="881"/>
      <c r="DK75" s="882"/>
      <c r="DL75" s="880"/>
      <c r="DM75" s="881"/>
      <c r="DN75" s="881"/>
      <c r="DO75" s="881"/>
      <c r="DP75" s="882"/>
      <c r="DQ75" s="880"/>
      <c r="DR75" s="881"/>
      <c r="DS75" s="881"/>
      <c r="DT75" s="881"/>
      <c r="DU75" s="882"/>
      <c r="DV75" s="877"/>
      <c r="DW75" s="878"/>
      <c r="DX75" s="878"/>
      <c r="DY75" s="878"/>
      <c r="DZ75" s="879"/>
      <c r="EA75" s="199"/>
    </row>
    <row r="76" spans="1:131" s="200" customFormat="1" ht="26.25" customHeight="1">
      <c r="A76" s="214">
        <v>9</v>
      </c>
      <c r="B76" s="893" t="s">
        <v>539</v>
      </c>
      <c r="C76" s="894"/>
      <c r="D76" s="894"/>
      <c r="E76" s="894"/>
      <c r="F76" s="894"/>
      <c r="G76" s="894"/>
      <c r="H76" s="894"/>
      <c r="I76" s="894"/>
      <c r="J76" s="894"/>
      <c r="K76" s="894"/>
      <c r="L76" s="894"/>
      <c r="M76" s="894"/>
      <c r="N76" s="894"/>
      <c r="O76" s="894"/>
      <c r="P76" s="895"/>
      <c r="Q76" s="899">
        <v>508</v>
      </c>
      <c r="R76" s="900"/>
      <c r="S76" s="900"/>
      <c r="T76" s="900"/>
      <c r="U76" s="850"/>
      <c r="V76" s="901">
        <v>497</v>
      </c>
      <c r="W76" s="900"/>
      <c r="X76" s="900"/>
      <c r="Y76" s="900"/>
      <c r="Z76" s="850"/>
      <c r="AA76" s="901">
        <v>11</v>
      </c>
      <c r="AB76" s="900"/>
      <c r="AC76" s="900"/>
      <c r="AD76" s="900"/>
      <c r="AE76" s="850"/>
      <c r="AF76" s="901">
        <v>11</v>
      </c>
      <c r="AG76" s="900"/>
      <c r="AH76" s="900"/>
      <c r="AI76" s="900"/>
      <c r="AJ76" s="850"/>
      <c r="AK76" s="901">
        <v>21</v>
      </c>
      <c r="AL76" s="900"/>
      <c r="AM76" s="900"/>
      <c r="AN76" s="900"/>
      <c r="AO76" s="850"/>
      <c r="AP76" s="901" t="s">
        <v>477</v>
      </c>
      <c r="AQ76" s="900"/>
      <c r="AR76" s="900"/>
      <c r="AS76" s="900"/>
      <c r="AT76" s="850"/>
      <c r="AU76" s="901" t="s">
        <v>477</v>
      </c>
      <c r="AV76" s="900"/>
      <c r="AW76" s="900"/>
      <c r="AX76" s="900"/>
      <c r="AY76" s="850"/>
      <c r="AZ76" s="897"/>
      <c r="BA76" s="897"/>
      <c r="BB76" s="897"/>
      <c r="BC76" s="897"/>
      <c r="BD76" s="898"/>
      <c r="BE76" s="218"/>
      <c r="BF76" s="218"/>
      <c r="BG76" s="218"/>
      <c r="BH76" s="218"/>
      <c r="BI76" s="218"/>
      <c r="BJ76" s="218"/>
      <c r="BK76" s="218"/>
      <c r="BL76" s="218"/>
      <c r="BM76" s="218"/>
      <c r="BN76" s="218"/>
      <c r="BO76" s="218"/>
      <c r="BP76" s="218"/>
      <c r="BQ76" s="215">
        <v>70</v>
      </c>
      <c r="BR76" s="220"/>
      <c r="BS76" s="883"/>
      <c r="BT76" s="884"/>
      <c r="BU76" s="884"/>
      <c r="BV76" s="884"/>
      <c r="BW76" s="884"/>
      <c r="BX76" s="884"/>
      <c r="BY76" s="884"/>
      <c r="BZ76" s="884"/>
      <c r="CA76" s="884"/>
      <c r="CB76" s="884"/>
      <c r="CC76" s="884"/>
      <c r="CD76" s="884"/>
      <c r="CE76" s="884"/>
      <c r="CF76" s="884"/>
      <c r="CG76" s="885"/>
      <c r="CH76" s="880"/>
      <c r="CI76" s="881"/>
      <c r="CJ76" s="881"/>
      <c r="CK76" s="881"/>
      <c r="CL76" s="882"/>
      <c r="CM76" s="880"/>
      <c r="CN76" s="881"/>
      <c r="CO76" s="881"/>
      <c r="CP76" s="881"/>
      <c r="CQ76" s="882"/>
      <c r="CR76" s="880"/>
      <c r="CS76" s="881"/>
      <c r="CT76" s="881"/>
      <c r="CU76" s="881"/>
      <c r="CV76" s="882"/>
      <c r="CW76" s="880"/>
      <c r="CX76" s="881"/>
      <c r="CY76" s="881"/>
      <c r="CZ76" s="881"/>
      <c r="DA76" s="882"/>
      <c r="DB76" s="880"/>
      <c r="DC76" s="881"/>
      <c r="DD76" s="881"/>
      <c r="DE76" s="881"/>
      <c r="DF76" s="882"/>
      <c r="DG76" s="880"/>
      <c r="DH76" s="881"/>
      <c r="DI76" s="881"/>
      <c r="DJ76" s="881"/>
      <c r="DK76" s="882"/>
      <c r="DL76" s="880"/>
      <c r="DM76" s="881"/>
      <c r="DN76" s="881"/>
      <c r="DO76" s="881"/>
      <c r="DP76" s="882"/>
      <c r="DQ76" s="880"/>
      <c r="DR76" s="881"/>
      <c r="DS76" s="881"/>
      <c r="DT76" s="881"/>
      <c r="DU76" s="882"/>
      <c r="DV76" s="877"/>
      <c r="DW76" s="878"/>
      <c r="DX76" s="878"/>
      <c r="DY76" s="878"/>
      <c r="DZ76" s="879"/>
      <c r="EA76" s="199"/>
    </row>
    <row r="77" spans="1:131" s="200" customFormat="1" ht="26.25" customHeight="1">
      <c r="A77" s="214">
        <v>10</v>
      </c>
      <c r="B77" s="893" t="s">
        <v>540</v>
      </c>
      <c r="C77" s="894"/>
      <c r="D77" s="894"/>
      <c r="E77" s="894"/>
      <c r="F77" s="894"/>
      <c r="G77" s="894"/>
      <c r="H77" s="894"/>
      <c r="I77" s="894"/>
      <c r="J77" s="894"/>
      <c r="K77" s="894"/>
      <c r="L77" s="894"/>
      <c r="M77" s="894"/>
      <c r="N77" s="894"/>
      <c r="O77" s="894"/>
      <c r="P77" s="895"/>
      <c r="Q77" s="899">
        <v>5132</v>
      </c>
      <c r="R77" s="900"/>
      <c r="S77" s="900"/>
      <c r="T77" s="900"/>
      <c r="U77" s="850"/>
      <c r="V77" s="901">
        <v>5056</v>
      </c>
      <c r="W77" s="900"/>
      <c r="X77" s="900"/>
      <c r="Y77" s="900"/>
      <c r="Z77" s="850"/>
      <c r="AA77" s="901">
        <v>76</v>
      </c>
      <c r="AB77" s="900"/>
      <c r="AC77" s="900"/>
      <c r="AD77" s="900"/>
      <c r="AE77" s="850"/>
      <c r="AF77" s="901">
        <v>76</v>
      </c>
      <c r="AG77" s="900"/>
      <c r="AH77" s="900"/>
      <c r="AI77" s="900"/>
      <c r="AJ77" s="850"/>
      <c r="AK77" s="901">
        <v>1017</v>
      </c>
      <c r="AL77" s="900"/>
      <c r="AM77" s="900"/>
      <c r="AN77" s="900"/>
      <c r="AO77" s="850"/>
      <c r="AP77" s="901" t="s">
        <v>477</v>
      </c>
      <c r="AQ77" s="900"/>
      <c r="AR77" s="900"/>
      <c r="AS77" s="900"/>
      <c r="AT77" s="850"/>
      <c r="AU77" s="901" t="s">
        <v>477</v>
      </c>
      <c r="AV77" s="900"/>
      <c r="AW77" s="900"/>
      <c r="AX77" s="900"/>
      <c r="AY77" s="850"/>
      <c r="AZ77" s="897"/>
      <c r="BA77" s="897"/>
      <c r="BB77" s="897"/>
      <c r="BC77" s="897"/>
      <c r="BD77" s="898"/>
      <c r="BE77" s="218"/>
      <c r="BF77" s="218"/>
      <c r="BG77" s="218"/>
      <c r="BH77" s="218"/>
      <c r="BI77" s="218"/>
      <c r="BJ77" s="218"/>
      <c r="BK77" s="218"/>
      <c r="BL77" s="218"/>
      <c r="BM77" s="218"/>
      <c r="BN77" s="218"/>
      <c r="BO77" s="218"/>
      <c r="BP77" s="218"/>
      <c r="BQ77" s="215">
        <v>71</v>
      </c>
      <c r="BR77" s="220"/>
      <c r="BS77" s="883"/>
      <c r="BT77" s="884"/>
      <c r="BU77" s="884"/>
      <c r="BV77" s="884"/>
      <c r="BW77" s="884"/>
      <c r="BX77" s="884"/>
      <c r="BY77" s="884"/>
      <c r="BZ77" s="884"/>
      <c r="CA77" s="884"/>
      <c r="CB77" s="884"/>
      <c r="CC77" s="884"/>
      <c r="CD77" s="884"/>
      <c r="CE77" s="884"/>
      <c r="CF77" s="884"/>
      <c r="CG77" s="885"/>
      <c r="CH77" s="880"/>
      <c r="CI77" s="881"/>
      <c r="CJ77" s="881"/>
      <c r="CK77" s="881"/>
      <c r="CL77" s="882"/>
      <c r="CM77" s="880"/>
      <c r="CN77" s="881"/>
      <c r="CO77" s="881"/>
      <c r="CP77" s="881"/>
      <c r="CQ77" s="882"/>
      <c r="CR77" s="880"/>
      <c r="CS77" s="881"/>
      <c r="CT77" s="881"/>
      <c r="CU77" s="881"/>
      <c r="CV77" s="882"/>
      <c r="CW77" s="880"/>
      <c r="CX77" s="881"/>
      <c r="CY77" s="881"/>
      <c r="CZ77" s="881"/>
      <c r="DA77" s="882"/>
      <c r="DB77" s="880"/>
      <c r="DC77" s="881"/>
      <c r="DD77" s="881"/>
      <c r="DE77" s="881"/>
      <c r="DF77" s="882"/>
      <c r="DG77" s="880"/>
      <c r="DH77" s="881"/>
      <c r="DI77" s="881"/>
      <c r="DJ77" s="881"/>
      <c r="DK77" s="882"/>
      <c r="DL77" s="880"/>
      <c r="DM77" s="881"/>
      <c r="DN77" s="881"/>
      <c r="DO77" s="881"/>
      <c r="DP77" s="882"/>
      <c r="DQ77" s="880"/>
      <c r="DR77" s="881"/>
      <c r="DS77" s="881"/>
      <c r="DT77" s="881"/>
      <c r="DU77" s="882"/>
      <c r="DV77" s="877"/>
      <c r="DW77" s="878"/>
      <c r="DX77" s="878"/>
      <c r="DY77" s="878"/>
      <c r="DZ77" s="879"/>
      <c r="EA77" s="199"/>
    </row>
    <row r="78" spans="1:131" s="200" customFormat="1" ht="26.25" customHeight="1">
      <c r="A78" s="214">
        <v>11</v>
      </c>
      <c r="B78" s="893" t="s">
        <v>541</v>
      </c>
      <c r="C78" s="894"/>
      <c r="D78" s="894"/>
      <c r="E78" s="894"/>
      <c r="F78" s="894"/>
      <c r="G78" s="894"/>
      <c r="H78" s="894"/>
      <c r="I78" s="894"/>
      <c r="J78" s="894"/>
      <c r="K78" s="894"/>
      <c r="L78" s="894"/>
      <c r="M78" s="894"/>
      <c r="N78" s="894"/>
      <c r="O78" s="894"/>
      <c r="P78" s="895"/>
      <c r="Q78" s="896">
        <v>1295268</v>
      </c>
      <c r="R78" s="851"/>
      <c r="S78" s="851"/>
      <c r="T78" s="851"/>
      <c r="U78" s="851"/>
      <c r="V78" s="851">
        <v>1252615</v>
      </c>
      <c r="W78" s="851"/>
      <c r="X78" s="851"/>
      <c r="Y78" s="851"/>
      <c r="Z78" s="851"/>
      <c r="AA78" s="851">
        <v>42653</v>
      </c>
      <c r="AB78" s="851"/>
      <c r="AC78" s="851"/>
      <c r="AD78" s="851"/>
      <c r="AE78" s="851"/>
      <c r="AF78" s="851">
        <v>42653</v>
      </c>
      <c r="AG78" s="851"/>
      <c r="AH78" s="851"/>
      <c r="AI78" s="851"/>
      <c r="AJ78" s="851"/>
      <c r="AK78" s="851">
        <v>10499</v>
      </c>
      <c r="AL78" s="851"/>
      <c r="AM78" s="851"/>
      <c r="AN78" s="851"/>
      <c r="AO78" s="851"/>
      <c r="AP78" s="851" t="s">
        <v>477</v>
      </c>
      <c r="AQ78" s="851"/>
      <c r="AR78" s="851"/>
      <c r="AS78" s="851"/>
      <c r="AT78" s="851"/>
      <c r="AU78" s="851" t="s">
        <v>477</v>
      </c>
      <c r="AV78" s="851"/>
      <c r="AW78" s="851"/>
      <c r="AX78" s="851"/>
      <c r="AY78" s="851"/>
      <c r="AZ78" s="897"/>
      <c r="BA78" s="897"/>
      <c r="BB78" s="897"/>
      <c r="BC78" s="897"/>
      <c r="BD78" s="898"/>
      <c r="BE78" s="218"/>
      <c r="BF78" s="218"/>
      <c r="BG78" s="218"/>
      <c r="BH78" s="218"/>
      <c r="BI78" s="218"/>
      <c r="BJ78" s="221"/>
      <c r="BK78" s="221"/>
      <c r="BL78" s="221"/>
      <c r="BM78" s="221"/>
      <c r="BN78" s="221"/>
      <c r="BO78" s="218"/>
      <c r="BP78" s="218"/>
      <c r="BQ78" s="215">
        <v>72</v>
      </c>
      <c r="BR78" s="220"/>
      <c r="BS78" s="883"/>
      <c r="BT78" s="884"/>
      <c r="BU78" s="884"/>
      <c r="BV78" s="884"/>
      <c r="BW78" s="884"/>
      <c r="BX78" s="884"/>
      <c r="BY78" s="884"/>
      <c r="BZ78" s="884"/>
      <c r="CA78" s="884"/>
      <c r="CB78" s="884"/>
      <c r="CC78" s="884"/>
      <c r="CD78" s="884"/>
      <c r="CE78" s="884"/>
      <c r="CF78" s="884"/>
      <c r="CG78" s="885"/>
      <c r="CH78" s="880"/>
      <c r="CI78" s="881"/>
      <c r="CJ78" s="881"/>
      <c r="CK78" s="881"/>
      <c r="CL78" s="882"/>
      <c r="CM78" s="880"/>
      <c r="CN78" s="881"/>
      <c r="CO78" s="881"/>
      <c r="CP78" s="881"/>
      <c r="CQ78" s="882"/>
      <c r="CR78" s="880"/>
      <c r="CS78" s="881"/>
      <c r="CT78" s="881"/>
      <c r="CU78" s="881"/>
      <c r="CV78" s="882"/>
      <c r="CW78" s="880"/>
      <c r="CX78" s="881"/>
      <c r="CY78" s="881"/>
      <c r="CZ78" s="881"/>
      <c r="DA78" s="882"/>
      <c r="DB78" s="880"/>
      <c r="DC78" s="881"/>
      <c r="DD78" s="881"/>
      <c r="DE78" s="881"/>
      <c r="DF78" s="882"/>
      <c r="DG78" s="880"/>
      <c r="DH78" s="881"/>
      <c r="DI78" s="881"/>
      <c r="DJ78" s="881"/>
      <c r="DK78" s="882"/>
      <c r="DL78" s="880"/>
      <c r="DM78" s="881"/>
      <c r="DN78" s="881"/>
      <c r="DO78" s="881"/>
      <c r="DP78" s="882"/>
      <c r="DQ78" s="880"/>
      <c r="DR78" s="881"/>
      <c r="DS78" s="881"/>
      <c r="DT78" s="881"/>
      <c r="DU78" s="882"/>
      <c r="DV78" s="877"/>
      <c r="DW78" s="878"/>
      <c r="DX78" s="878"/>
      <c r="DY78" s="878"/>
      <c r="DZ78" s="879"/>
      <c r="EA78" s="199"/>
    </row>
    <row r="79" spans="1:131" s="200" customFormat="1" ht="26.25" customHeight="1">
      <c r="A79" s="214">
        <v>12</v>
      </c>
      <c r="B79" s="893"/>
      <c r="C79" s="894"/>
      <c r="D79" s="894"/>
      <c r="E79" s="894"/>
      <c r="F79" s="894"/>
      <c r="G79" s="894"/>
      <c r="H79" s="894"/>
      <c r="I79" s="894"/>
      <c r="J79" s="894"/>
      <c r="K79" s="894"/>
      <c r="L79" s="894"/>
      <c r="M79" s="894"/>
      <c r="N79" s="894"/>
      <c r="O79" s="894"/>
      <c r="P79" s="895"/>
      <c r="Q79" s="896"/>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851"/>
      <c r="AP79" s="851"/>
      <c r="AQ79" s="851"/>
      <c r="AR79" s="851"/>
      <c r="AS79" s="851"/>
      <c r="AT79" s="851"/>
      <c r="AU79" s="851"/>
      <c r="AV79" s="851"/>
      <c r="AW79" s="851"/>
      <c r="AX79" s="851"/>
      <c r="AY79" s="851"/>
      <c r="AZ79" s="897"/>
      <c r="BA79" s="897"/>
      <c r="BB79" s="897"/>
      <c r="BC79" s="897"/>
      <c r="BD79" s="898"/>
      <c r="BE79" s="218"/>
      <c r="BF79" s="218"/>
      <c r="BG79" s="218"/>
      <c r="BH79" s="218"/>
      <c r="BI79" s="218"/>
      <c r="BJ79" s="221"/>
      <c r="BK79" s="221"/>
      <c r="BL79" s="221"/>
      <c r="BM79" s="221"/>
      <c r="BN79" s="221"/>
      <c r="BO79" s="218"/>
      <c r="BP79" s="218"/>
      <c r="BQ79" s="215">
        <v>73</v>
      </c>
      <c r="BR79" s="220"/>
      <c r="BS79" s="883"/>
      <c r="BT79" s="884"/>
      <c r="BU79" s="884"/>
      <c r="BV79" s="884"/>
      <c r="BW79" s="884"/>
      <c r="BX79" s="884"/>
      <c r="BY79" s="884"/>
      <c r="BZ79" s="884"/>
      <c r="CA79" s="884"/>
      <c r="CB79" s="884"/>
      <c r="CC79" s="884"/>
      <c r="CD79" s="884"/>
      <c r="CE79" s="884"/>
      <c r="CF79" s="884"/>
      <c r="CG79" s="885"/>
      <c r="CH79" s="880"/>
      <c r="CI79" s="881"/>
      <c r="CJ79" s="881"/>
      <c r="CK79" s="881"/>
      <c r="CL79" s="882"/>
      <c r="CM79" s="880"/>
      <c r="CN79" s="881"/>
      <c r="CO79" s="881"/>
      <c r="CP79" s="881"/>
      <c r="CQ79" s="882"/>
      <c r="CR79" s="880"/>
      <c r="CS79" s="881"/>
      <c r="CT79" s="881"/>
      <c r="CU79" s="881"/>
      <c r="CV79" s="882"/>
      <c r="CW79" s="880"/>
      <c r="CX79" s="881"/>
      <c r="CY79" s="881"/>
      <c r="CZ79" s="881"/>
      <c r="DA79" s="882"/>
      <c r="DB79" s="880"/>
      <c r="DC79" s="881"/>
      <c r="DD79" s="881"/>
      <c r="DE79" s="881"/>
      <c r="DF79" s="882"/>
      <c r="DG79" s="880"/>
      <c r="DH79" s="881"/>
      <c r="DI79" s="881"/>
      <c r="DJ79" s="881"/>
      <c r="DK79" s="882"/>
      <c r="DL79" s="880"/>
      <c r="DM79" s="881"/>
      <c r="DN79" s="881"/>
      <c r="DO79" s="881"/>
      <c r="DP79" s="882"/>
      <c r="DQ79" s="880"/>
      <c r="DR79" s="881"/>
      <c r="DS79" s="881"/>
      <c r="DT79" s="881"/>
      <c r="DU79" s="882"/>
      <c r="DV79" s="877"/>
      <c r="DW79" s="878"/>
      <c r="DX79" s="878"/>
      <c r="DY79" s="878"/>
      <c r="DZ79" s="879"/>
      <c r="EA79" s="199"/>
    </row>
    <row r="80" spans="1:131" s="200" customFormat="1" ht="26.25" customHeight="1">
      <c r="A80" s="214">
        <v>13</v>
      </c>
      <c r="B80" s="893"/>
      <c r="C80" s="894"/>
      <c r="D80" s="894"/>
      <c r="E80" s="894"/>
      <c r="F80" s="894"/>
      <c r="G80" s="894"/>
      <c r="H80" s="894"/>
      <c r="I80" s="894"/>
      <c r="J80" s="894"/>
      <c r="K80" s="894"/>
      <c r="L80" s="894"/>
      <c r="M80" s="894"/>
      <c r="N80" s="894"/>
      <c r="O80" s="894"/>
      <c r="P80" s="895"/>
      <c r="Q80" s="896"/>
      <c r="R80" s="851"/>
      <c r="S80" s="851"/>
      <c r="T80" s="851"/>
      <c r="U80" s="851"/>
      <c r="V80" s="851"/>
      <c r="W80" s="851"/>
      <c r="X80" s="851"/>
      <c r="Y80" s="851"/>
      <c r="Z80" s="851"/>
      <c r="AA80" s="851"/>
      <c r="AB80" s="851"/>
      <c r="AC80" s="851"/>
      <c r="AD80" s="851"/>
      <c r="AE80" s="851"/>
      <c r="AF80" s="851"/>
      <c r="AG80" s="851"/>
      <c r="AH80" s="851"/>
      <c r="AI80" s="851"/>
      <c r="AJ80" s="851"/>
      <c r="AK80" s="851"/>
      <c r="AL80" s="851"/>
      <c r="AM80" s="851"/>
      <c r="AN80" s="851"/>
      <c r="AO80" s="851"/>
      <c r="AP80" s="851"/>
      <c r="AQ80" s="851"/>
      <c r="AR80" s="851"/>
      <c r="AS80" s="851"/>
      <c r="AT80" s="851"/>
      <c r="AU80" s="851"/>
      <c r="AV80" s="851"/>
      <c r="AW80" s="851"/>
      <c r="AX80" s="851"/>
      <c r="AY80" s="851"/>
      <c r="AZ80" s="897"/>
      <c r="BA80" s="897"/>
      <c r="BB80" s="897"/>
      <c r="BC80" s="897"/>
      <c r="BD80" s="898"/>
      <c r="BE80" s="218"/>
      <c r="BF80" s="218"/>
      <c r="BG80" s="218"/>
      <c r="BH80" s="218"/>
      <c r="BI80" s="218"/>
      <c r="BJ80" s="218"/>
      <c r="BK80" s="218"/>
      <c r="BL80" s="218"/>
      <c r="BM80" s="218"/>
      <c r="BN80" s="218"/>
      <c r="BO80" s="218"/>
      <c r="BP80" s="218"/>
      <c r="BQ80" s="215">
        <v>74</v>
      </c>
      <c r="BR80" s="220"/>
      <c r="BS80" s="883"/>
      <c r="BT80" s="884"/>
      <c r="BU80" s="884"/>
      <c r="BV80" s="884"/>
      <c r="BW80" s="884"/>
      <c r="BX80" s="884"/>
      <c r="BY80" s="884"/>
      <c r="BZ80" s="884"/>
      <c r="CA80" s="884"/>
      <c r="CB80" s="884"/>
      <c r="CC80" s="884"/>
      <c r="CD80" s="884"/>
      <c r="CE80" s="884"/>
      <c r="CF80" s="884"/>
      <c r="CG80" s="885"/>
      <c r="CH80" s="880"/>
      <c r="CI80" s="881"/>
      <c r="CJ80" s="881"/>
      <c r="CK80" s="881"/>
      <c r="CL80" s="882"/>
      <c r="CM80" s="880"/>
      <c r="CN80" s="881"/>
      <c r="CO80" s="881"/>
      <c r="CP80" s="881"/>
      <c r="CQ80" s="882"/>
      <c r="CR80" s="880"/>
      <c r="CS80" s="881"/>
      <c r="CT80" s="881"/>
      <c r="CU80" s="881"/>
      <c r="CV80" s="882"/>
      <c r="CW80" s="880"/>
      <c r="CX80" s="881"/>
      <c r="CY80" s="881"/>
      <c r="CZ80" s="881"/>
      <c r="DA80" s="882"/>
      <c r="DB80" s="880"/>
      <c r="DC80" s="881"/>
      <c r="DD80" s="881"/>
      <c r="DE80" s="881"/>
      <c r="DF80" s="882"/>
      <c r="DG80" s="880"/>
      <c r="DH80" s="881"/>
      <c r="DI80" s="881"/>
      <c r="DJ80" s="881"/>
      <c r="DK80" s="882"/>
      <c r="DL80" s="880"/>
      <c r="DM80" s="881"/>
      <c r="DN80" s="881"/>
      <c r="DO80" s="881"/>
      <c r="DP80" s="882"/>
      <c r="DQ80" s="880"/>
      <c r="DR80" s="881"/>
      <c r="DS80" s="881"/>
      <c r="DT80" s="881"/>
      <c r="DU80" s="882"/>
      <c r="DV80" s="877"/>
      <c r="DW80" s="878"/>
      <c r="DX80" s="878"/>
      <c r="DY80" s="878"/>
      <c r="DZ80" s="879"/>
      <c r="EA80" s="199"/>
    </row>
    <row r="81" spans="1:131" s="200" customFormat="1" ht="26.25" customHeight="1">
      <c r="A81" s="214">
        <v>14</v>
      </c>
      <c r="B81" s="893"/>
      <c r="C81" s="894"/>
      <c r="D81" s="894"/>
      <c r="E81" s="894"/>
      <c r="F81" s="894"/>
      <c r="G81" s="894"/>
      <c r="H81" s="894"/>
      <c r="I81" s="894"/>
      <c r="J81" s="894"/>
      <c r="K81" s="894"/>
      <c r="L81" s="894"/>
      <c r="M81" s="894"/>
      <c r="N81" s="894"/>
      <c r="O81" s="894"/>
      <c r="P81" s="895"/>
      <c r="Q81" s="896"/>
      <c r="R81" s="851"/>
      <c r="S81" s="851"/>
      <c r="T81" s="851"/>
      <c r="U81" s="851"/>
      <c r="V81" s="851"/>
      <c r="W81" s="851"/>
      <c r="X81" s="851"/>
      <c r="Y81" s="851"/>
      <c r="Z81" s="851"/>
      <c r="AA81" s="851"/>
      <c r="AB81" s="851"/>
      <c r="AC81" s="851"/>
      <c r="AD81" s="851"/>
      <c r="AE81" s="851"/>
      <c r="AF81" s="851"/>
      <c r="AG81" s="851"/>
      <c r="AH81" s="851"/>
      <c r="AI81" s="851"/>
      <c r="AJ81" s="851"/>
      <c r="AK81" s="851"/>
      <c r="AL81" s="851"/>
      <c r="AM81" s="851"/>
      <c r="AN81" s="851"/>
      <c r="AO81" s="851"/>
      <c r="AP81" s="851"/>
      <c r="AQ81" s="851"/>
      <c r="AR81" s="851"/>
      <c r="AS81" s="851"/>
      <c r="AT81" s="851"/>
      <c r="AU81" s="851"/>
      <c r="AV81" s="851"/>
      <c r="AW81" s="851"/>
      <c r="AX81" s="851"/>
      <c r="AY81" s="851"/>
      <c r="AZ81" s="897"/>
      <c r="BA81" s="897"/>
      <c r="BB81" s="897"/>
      <c r="BC81" s="897"/>
      <c r="BD81" s="898"/>
      <c r="BE81" s="218"/>
      <c r="BF81" s="218"/>
      <c r="BG81" s="218"/>
      <c r="BH81" s="218"/>
      <c r="BI81" s="218"/>
      <c r="BJ81" s="218"/>
      <c r="BK81" s="218"/>
      <c r="BL81" s="218"/>
      <c r="BM81" s="218"/>
      <c r="BN81" s="218"/>
      <c r="BO81" s="218"/>
      <c r="BP81" s="218"/>
      <c r="BQ81" s="215">
        <v>75</v>
      </c>
      <c r="BR81" s="220"/>
      <c r="BS81" s="883"/>
      <c r="BT81" s="884"/>
      <c r="BU81" s="884"/>
      <c r="BV81" s="884"/>
      <c r="BW81" s="884"/>
      <c r="BX81" s="884"/>
      <c r="BY81" s="884"/>
      <c r="BZ81" s="884"/>
      <c r="CA81" s="884"/>
      <c r="CB81" s="884"/>
      <c r="CC81" s="884"/>
      <c r="CD81" s="884"/>
      <c r="CE81" s="884"/>
      <c r="CF81" s="884"/>
      <c r="CG81" s="885"/>
      <c r="CH81" s="880"/>
      <c r="CI81" s="881"/>
      <c r="CJ81" s="881"/>
      <c r="CK81" s="881"/>
      <c r="CL81" s="882"/>
      <c r="CM81" s="880"/>
      <c r="CN81" s="881"/>
      <c r="CO81" s="881"/>
      <c r="CP81" s="881"/>
      <c r="CQ81" s="882"/>
      <c r="CR81" s="880"/>
      <c r="CS81" s="881"/>
      <c r="CT81" s="881"/>
      <c r="CU81" s="881"/>
      <c r="CV81" s="882"/>
      <c r="CW81" s="880"/>
      <c r="CX81" s="881"/>
      <c r="CY81" s="881"/>
      <c r="CZ81" s="881"/>
      <c r="DA81" s="882"/>
      <c r="DB81" s="880"/>
      <c r="DC81" s="881"/>
      <c r="DD81" s="881"/>
      <c r="DE81" s="881"/>
      <c r="DF81" s="882"/>
      <c r="DG81" s="880"/>
      <c r="DH81" s="881"/>
      <c r="DI81" s="881"/>
      <c r="DJ81" s="881"/>
      <c r="DK81" s="882"/>
      <c r="DL81" s="880"/>
      <c r="DM81" s="881"/>
      <c r="DN81" s="881"/>
      <c r="DO81" s="881"/>
      <c r="DP81" s="882"/>
      <c r="DQ81" s="880"/>
      <c r="DR81" s="881"/>
      <c r="DS81" s="881"/>
      <c r="DT81" s="881"/>
      <c r="DU81" s="882"/>
      <c r="DV81" s="877"/>
      <c r="DW81" s="878"/>
      <c r="DX81" s="878"/>
      <c r="DY81" s="878"/>
      <c r="DZ81" s="879"/>
      <c r="EA81" s="199"/>
    </row>
    <row r="82" spans="1:131" s="200" customFormat="1" ht="26.25" customHeight="1">
      <c r="A82" s="214">
        <v>15</v>
      </c>
      <c r="B82" s="893"/>
      <c r="C82" s="894"/>
      <c r="D82" s="894"/>
      <c r="E82" s="894"/>
      <c r="F82" s="894"/>
      <c r="G82" s="894"/>
      <c r="H82" s="894"/>
      <c r="I82" s="894"/>
      <c r="J82" s="894"/>
      <c r="K82" s="894"/>
      <c r="L82" s="894"/>
      <c r="M82" s="894"/>
      <c r="N82" s="894"/>
      <c r="O82" s="894"/>
      <c r="P82" s="895"/>
      <c r="Q82" s="896"/>
      <c r="R82" s="851"/>
      <c r="S82" s="851"/>
      <c r="T82" s="851"/>
      <c r="U82" s="851"/>
      <c r="V82" s="851"/>
      <c r="W82" s="851"/>
      <c r="X82" s="851"/>
      <c r="Y82" s="851"/>
      <c r="Z82" s="851"/>
      <c r="AA82" s="851"/>
      <c r="AB82" s="851"/>
      <c r="AC82" s="851"/>
      <c r="AD82" s="851"/>
      <c r="AE82" s="851"/>
      <c r="AF82" s="851"/>
      <c r="AG82" s="851"/>
      <c r="AH82" s="851"/>
      <c r="AI82" s="851"/>
      <c r="AJ82" s="851"/>
      <c r="AK82" s="851"/>
      <c r="AL82" s="851"/>
      <c r="AM82" s="851"/>
      <c r="AN82" s="851"/>
      <c r="AO82" s="851"/>
      <c r="AP82" s="851"/>
      <c r="AQ82" s="851"/>
      <c r="AR82" s="851"/>
      <c r="AS82" s="851"/>
      <c r="AT82" s="851"/>
      <c r="AU82" s="851"/>
      <c r="AV82" s="851"/>
      <c r="AW82" s="851"/>
      <c r="AX82" s="851"/>
      <c r="AY82" s="851"/>
      <c r="AZ82" s="897"/>
      <c r="BA82" s="897"/>
      <c r="BB82" s="897"/>
      <c r="BC82" s="897"/>
      <c r="BD82" s="898"/>
      <c r="BE82" s="218"/>
      <c r="BF82" s="218"/>
      <c r="BG82" s="218"/>
      <c r="BH82" s="218"/>
      <c r="BI82" s="218"/>
      <c r="BJ82" s="218"/>
      <c r="BK82" s="218"/>
      <c r="BL82" s="218"/>
      <c r="BM82" s="218"/>
      <c r="BN82" s="218"/>
      <c r="BO82" s="218"/>
      <c r="BP82" s="218"/>
      <c r="BQ82" s="215">
        <v>76</v>
      </c>
      <c r="BR82" s="220"/>
      <c r="BS82" s="883"/>
      <c r="BT82" s="884"/>
      <c r="BU82" s="884"/>
      <c r="BV82" s="884"/>
      <c r="BW82" s="884"/>
      <c r="BX82" s="884"/>
      <c r="BY82" s="884"/>
      <c r="BZ82" s="884"/>
      <c r="CA82" s="884"/>
      <c r="CB82" s="884"/>
      <c r="CC82" s="884"/>
      <c r="CD82" s="884"/>
      <c r="CE82" s="884"/>
      <c r="CF82" s="884"/>
      <c r="CG82" s="885"/>
      <c r="CH82" s="880"/>
      <c r="CI82" s="881"/>
      <c r="CJ82" s="881"/>
      <c r="CK82" s="881"/>
      <c r="CL82" s="882"/>
      <c r="CM82" s="880"/>
      <c r="CN82" s="881"/>
      <c r="CO82" s="881"/>
      <c r="CP82" s="881"/>
      <c r="CQ82" s="882"/>
      <c r="CR82" s="880"/>
      <c r="CS82" s="881"/>
      <c r="CT82" s="881"/>
      <c r="CU82" s="881"/>
      <c r="CV82" s="882"/>
      <c r="CW82" s="880"/>
      <c r="CX82" s="881"/>
      <c r="CY82" s="881"/>
      <c r="CZ82" s="881"/>
      <c r="DA82" s="882"/>
      <c r="DB82" s="880"/>
      <c r="DC82" s="881"/>
      <c r="DD82" s="881"/>
      <c r="DE82" s="881"/>
      <c r="DF82" s="882"/>
      <c r="DG82" s="880"/>
      <c r="DH82" s="881"/>
      <c r="DI82" s="881"/>
      <c r="DJ82" s="881"/>
      <c r="DK82" s="882"/>
      <c r="DL82" s="880"/>
      <c r="DM82" s="881"/>
      <c r="DN82" s="881"/>
      <c r="DO82" s="881"/>
      <c r="DP82" s="882"/>
      <c r="DQ82" s="880"/>
      <c r="DR82" s="881"/>
      <c r="DS82" s="881"/>
      <c r="DT82" s="881"/>
      <c r="DU82" s="882"/>
      <c r="DV82" s="877"/>
      <c r="DW82" s="878"/>
      <c r="DX82" s="878"/>
      <c r="DY82" s="878"/>
      <c r="DZ82" s="879"/>
      <c r="EA82" s="199"/>
    </row>
    <row r="83" spans="1:131" s="200" customFormat="1" ht="26.25" customHeight="1">
      <c r="A83" s="214">
        <v>16</v>
      </c>
      <c r="B83" s="893"/>
      <c r="C83" s="894"/>
      <c r="D83" s="894"/>
      <c r="E83" s="894"/>
      <c r="F83" s="894"/>
      <c r="G83" s="894"/>
      <c r="H83" s="894"/>
      <c r="I83" s="894"/>
      <c r="J83" s="894"/>
      <c r="K83" s="894"/>
      <c r="L83" s="894"/>
      <c r="M83" s="894"/>
      <c r="N83" s="894"/>
      <c r="O83" s="894"/>
      <c r="P83" s="895"/>
      <c r="Q83" s="896"/>
      <c r="R83" s="851"/>
      <c r="S83" s="851"/>
      <c r="T83" s="851"/>
      <c r="U83" s="851"/>
      <c r="V83" s="851"/>
      <c r="W83" s="851"/>
      <c r="X83" s="851"/>
      <c r="Y83" s="851"/>
      <c r="Z83" s="851"/>
      <c r="AA83" s="851"/>
      <c r="AB83" s="851"/>
      <c r="AC83" s="851"/>
      <c r="AD83" s="851"/>
      <c r="AE83" s="851"/>
      <c r="AF83" s="851"/>
      <c r="AG83" s="851"/>
      <c r="AH83" s="851"/>
      <c r="AI83" s="851"/>
      <c r="AJ83" s="851"/>
      <c r="AK83" s="851"/>
      <c r="AL83" s="851"/>
      <c r="AM83" s="851"/>
      <c r="AN83" s="851"/>
      <c r="AO83" s="851"/>
      <c r="AP83" s="851"/>
      <c r="AQ83" s="851"/>
      <c r="AR83" s="851"/>
      <c r="AS83" s="851"/>
      <c r="AT83" s="851"/>
      <c r="AU83" s="851"/>
      <c r="AV83" s="851"/>
      <c r="AW83" s="851"/>
      <c r="AX83" s="851"/>
      <c r="AY83" s="851"/>
      <c r="AZ83" s="897"/>
      <c r="BA83" s="897"/>
      <c r="BB83" s="897"/>
      <c r="BC83" s="897"/>
      <c r="BD83" s="898"/>
      <c r="BE83" s="218"/>
      <c r="BF83" s="218"/>
      <c r="BG83" s="218"/>
      <c r="BH83" s="218"/>
      <c r="BI83" s="218"/>
      <c r="BJ83" s="218"/>
      <c r="BK83" s="218"/>
      <c r="BL83" s="218"/>
      <c r="BM83" s="218"/>
      <c r="BN83" s="218"/>
      <c r="BO83" s="218"/>
      <c r="BP83" s="218"/>
      <c r="BQ83" s="215">
        <v>77</v>
      </c>
      <c r="BR83" s="220"/>
      <c r="BS83" s="883"/>
      <c r="BT83" s="884"/>
      <c r="BU83" s="884"/>
      <c r="BV83" s="884"/>
      <c r="BW83" s="884"/>
      <c r="BX83" s="884"/>
      <c r="BY83" s="884"/>
      <c r="BZ83" s="884"/>
      <c r="CA83" s="884"/>
      <c r="CB83" s="884"/>
      <c r="CC83" s="884"/>
      <c r="CD83" s="884"/>
      <c r="CE83" s="884"/>
      <c r="CF83" s="884"/>
      <c r="CG83" s="885"/>
      <c r="CH83" s="880"/>
      <c r="CI83" s="881"/>
      <c r="CJ83" s="881"/>
      <c r="CK83" s="881"/>
      <c r="CL83" s="882"/>
      <c r="CM83" s="880"/>
      <c r="CN83" s="881"/>
      <c r="CO83" s="881"/>
      <c r="CP83" s="881"/>
      <c r="CQ83" s="882"/>
      <c r="CR83" s="880"/>
      <c r="CS83" s="881"/>
      <c r="CT83" s="881"/>
      <c r="CU83" s="881"/>
      <c r="CV83" s="882"/>
      <c r="CW83" s="880"/>
      <c r="CX83" s="881"/>
      <c r="CY83" s="881"/>
      <c r="CZ83" s="881"/>
      <c r="DA83" s="882"/>
      <c r="DB83" s="880"/>
      <c r="DC83" s="881"/>
      <c r="DD83" s="881"/>
      <c r="DE83" s="881"/>
      <c r="DF83" s="882"/>
      <c r="DG83" s="880"/>
      <c r="DH83" s="881"/>
      <c r="DI83" s="881"/>
      <c r="DJ83" s="881"/>
      <c r="DK83" s="882"/>
      <c r="DL83" s="880"/>
      <c r="DM83" s="881"/>
      <c r="DN83" s="881"/>
      <c r="DO83" s="881"/>
      <c r="DP83" s="882"/>
      <c r="DQ83" s="880"/>
      <c r="DR83" s="881"/>
      <c r="DS83" s="881"/>
      <c r="DT83" s="881"/>
      <c r="DU83" s="882"/>
      <c r="DV83" s="877"/>
      <c r="DW83" s="878"/>
      <c r="DX83" s="878"/>
      <c r="DY83" s="878"/>
      <c r="DZ83" s="879"/>
      <c r="EA83" s="199"/>
    </row>
    <row r="84" spans="1:131" s="200" customFormat="1" ht="26.25" customHeight="1">
      <c r="A84" s="214">
        <v>17</v>
      </c>
      <c r="B84" s="893"/>
      <c r="C84" s="894"/>
      <c r="D84" s="894"/>
      <c r="E84" s="894"/>
      <c r="F84" s="894"/>
      <c r="G84" s="894"/>
      <c r="H84" s="894"/>
      <c r="I84" s="894"/>
      <c r="J84" s="894"/>
      <c r="K84" s="894"/>
      <c r="L84" s="894"/>
      <c r="M84" s="894"/>
      <c r="N84" s="894"/>
      <c r="O84" s="894"/>
      <c r="P84" s="895"/>
      <c r="Q84" s="896"/>
      <c r="R84" s="851"/>
      <c r="S84" s="851"/>
      <c r="T84" s="851"/>
      <c r="U84" s="851"/>
      <c r="V84" s="851"/>
      <c r="W84" s="851"/>
      <c r="X84" s="851"/>
      <c r="Y84" s="851"/>
      <c r="Z84" s="851"/>
      <c r="AA84" s="851"/>
      <c r="AB84" s="851"/>
      <c r="AC84" s="851"/>
      <c r="AD84" s="851"/>
      <c r="AE84" s="851"/>
      <c r="AF84" s="851"/>
      <c r="AG84" s="851"/>
      <c r="AH84" s="851"/>
      <c r="AI84" s="851"/>
      <c r="AJ84" s="851"/>
      <c r="AK84" s="851"/>
      <c r="AL84" s="851"/>
      <c r="AM84" s="851"/>
      <c r="AN84" s="851"/>
      <c r="AO84" s="851"/>
      <c r="AP84" s="851"/>
      <c r="AQ84" s="851"/>
      <c r="AR84" s="851"/>
      <c r="AS84" s="851"/>
      <c r="AT84" s="851"/>
      <c r="AU84" s="851"/>
      <c r="AV84" s="851"/>
      <c r="AW84" s="851"/>
      <c r="AX84" s="851"/>
      <c r="AY84" s="851"/>
      <c r="AZ84" s="897"/>
      <c r="BA84" s="897"/>
      <c r="BB84" s="897"/>
      <c r="BC84" s="897"/>
      <c r="BD84" s="898"/>
      <c r="BE84" s="218"/>
      <c r="BF84" s="218"/>
      <c r="BG84" s="218"/>
      <c r="BH84" s="218"/>
      <c r="BI84" s="218"/>
      <c r="BJ84" s="218"/>
      <c r="BK84" s="218"/>
      <c r="BL84" s="218"/>
      <c r="BM84" s="218"/>
      <c r="BN84" s="218"/>
      <c r="BO84" s="218"/>
      <c r="BP84" s="218"/>
      <c r="BQ84" s="215">
        <v>78</v>
      </c>
      <c r="BR84" s="220"/>
      <c r="BS84" s="883"/>
      <c r="BT84" s="884"/>
      <c r="BU84" s="884"/>
      <c r="BV84" s="884"/>
      <c r="BW84" s="884"/>
      <c r="BX84" s="884"/>
      <c r="BY84" s="884"/>
      <c r="BZ84" s="884"/>
      <c r="CA84" s="884"/>
      <c r="CB84" s="884"/>
      <c r="CC84" s="884"/>
      <c r="CD84" s="884"/>
      <c r="CE84" s="884"/>
      <c r="CF84" s="884"/>
      <c r="CG84" s="885"/>
      <c r="CH84" s="880"/>
      <c r="CI84" s="881"/>
      <c r="CJ84" s="881"/>
      <c r="CK84" s="881"/>
      <c r="CL84" s="882"/>
      <c r="CM84" s="880"/>
      <c r="CN84" s="881"/>
      <c r="CO84" s="881"/>
      <c r="CP84" s="881"/>
      <c r="CQ84" s="882"/>
      <c r="CR84" s="880"/>
      <c r="CS84" s="881"/>
      <c r="CT84" s="881"/>
      <c r="CU84" s="881"/>
      <c r="CV84" s="882"/>
      <c r="CW84" s="880"/>
      <c r="CX84" s="881"/>
      <c r="CY84" s="881"/>
      <c r="CZ84" s="881"/>
      <c r="DA84" s="882"/>
      <c r="DB84" s="880"/>
      <c r="DC84" s="881"/>
      <c r="DD84" s="881"/>
      <c r="DE84" s="881"/>
      <c r="DF84" s="882"/>
      <c r="DG84" s="880"/>
      <c r="DH84" s="881"/>
      <c r="DI84" s="881"/>
      <c r="DJ84" s="881"/>
      <c r="DK84" s="882"/>
      <c r="DL84" s="880"/>
      <c r="DM84" s="881"/>
      <c r="DN84" s="881"/>
      <c r="DO84" s="881"/>
      <c r="DP84" s="882"/>
      <c r="DQ84" s="880"/>
      <c r="DR84" s="881"/>
      <c r="DS84" s="881"/>
      <c r="DT84" s="881"/>
      <c r="DU84" s="882"/>
      <c r="DV84" s="877"/>
      <c r="DW84" s="878"/>
      <c r="DX84" s="878"/>
      <c r="DY84" s="878"/>
      <c r="DZ84" s="879"/>
      <c r="EA84" s="199"/>
    </row>
    <row r="85" spans="1:131" s="200" customFormat="1" ht="26.25" customHeight="1">
      <c r="A85" s="214">
        <v>18</v>
      </c>
      <c r="B85" s="893"/>
      <c r="C85" s="894"/>
      <c r="D85" s="894"/>
      <c r="E85" s="894"/>
      <c r="F85" s="894"/>
      <c r="G85" s="894"/>
      <c r="H85" s="894"/>
      <c r="I85" s="894"/>
      <c r="J85" s="894"/>
      <c r="K85" s="894"/>
      <c r="L85" s="894"/>
      <c r="M85" s="894"/>
      <c r="N85" s="894"/>
      <c r="O85" s="894"/>
      <c r="P85" s="895"/>
      <c r="Q85" s="896"/>
      <c r="R85" s="851"/>
      <c r="S85" s="851"/>
      <c r="T85" s="851"/>
      <c r="U85" s="851"/>
      <c r="V85" s="851"/>
      <c r="W85" s="851"/>
      <c r="X85" s="851"/>
      <c r="Y85" s="851"/>
      <c r="Z85" s="851"/>
      <c r="AA85" s="851"/>
      <c r="AB85" s="851"/>
      <c r="AC85" s="851"/>
      <c r="AD85" s="851"/>
      <c r="AE85" s="851"/>
      <c r="AF85" s="851"/>
      <c r="AG85" s="851"/>
      <c r="AH85" s="851"/>
      <c r="AI85" s="851"/>
      <c r="AJ85" s="851"/>
      <c r="AK85" s="851"/>
      <c r="AL85" s="851"/>
      <c r="AM85" s="851"/>
      <c r="AN85" s="851"/>
      <c r="AO85" s="851"/>
      <c r="AP85" s="851"/>
      <c r="AQ85" s="851"/>
      <c r="AR85" s="851"/>
      <c r="AS85" s="851"/>
      <c r="AT85" s="851"/>
      <c r="AU85" s="851"/>
      <c r="AV85" s="851"/>
      <c r="AW85" s="851"/>
      <c r="AX85" s="851"/>
      <c r="AY85" s="851"/>
      <c r="AZ85" s="897"/>
      <c r="BA85" s="897"/>
      <c r="BB85" s="897"/>
      <c r="BC85" s="897"/>
      <c r="BD85" s="898"/>
      <c r="BE85" s="218"/>
      <c r="BF85" s="218"/>
      <c r="BG85" s="218"/>
      <c r="BH85" s="218"/>
      <c r="BI85" s="218"/>
      <c r="BJ85" s="218"/>
      <c r="BK85" s="218"/>
      <c r="BL85" s="218"/>
      <c r="BM85" s="218"/>
      <c r="BN85" s="218"/>
      <c r="BO85" s="218"/>
      <c r="BP85" s="218"/>
      <c r="BQ85" s="215">
        <v>79</v>
      </c>
      <c r="BR85" s="220"/>
      <c r="BS85" s="883"/>
      <c r="BT85" s="884"/>
      <c r="BU85" s="884"/>
      <c r="BV85" s="884"/>
      <c r="BW85" s="884"/>
      <c r="BX85" s="884"/>
      <c r="BY85" s="884"/>
      <c r="BZ85" s="884"/>
      <c r="CA85" s="884"/>
      <c r="CB85" s="884"/>
      <c r="CC85" s="884"/>
      <c r="CD85" s="884"/>
      <c r="CE85" s="884"/>
      <c r="CF85" s="884"/>
      <c r="CG85" s="885"/>
      <c r="CH85" s="880"/>
      <c r="CI85" s="881"/>
      <c r="CJ85" s="881"/>
      <c r="CK85" s="881"/>
      <c r="CL85" s="882"/>
      <c r="CM85" s="880"/>
      <c r="CN85" s="881"/>
      <c r="CO85" s="881"/>
      <c r="CP85" s="881"/>
      <c r="CQ85" s="882"/>
      <c r="CR85" s="880"/>
      <c r="CS85" s="881"/>
      <c r="CT85" s="881"/>
      <c r="CU85" s="881"/>
      <c r="CV85" s="882"/>
      <c r="CW85" s="880"/>
      <c r="CX85" s="881"/>
      <c r="CY85" s="881"/>
      <c r="CZ85" s="881"/>
      <c r="DA85" s="882"/>
      <c r="DB85" s="880"/>
      <c r="DC85" s="881"/>
      <c r="DD85" s="881"/>
      <c r="DE85" s="881"/>
      <c r="DF85" s="882"/>
      <c r="DG85" s="880"/>
      <c r="DH85" s="881"/>
      <c r="DI85" s="881"/>
      <c r="DJ85" s="881"/>
      <c r="DK85" s="882"/>
      <c r="DL85" s="880"/>
      <c r="DM85" s="881"/>
      <c r="DN85" s="881"/>
      <c r="DO85" s="881"/>
      <c r="DP85" s="882"/>
      <c r="DQ85" s="880"/>
      <c r="DR85" s="881"/>
      <c r="DS85" s="881"/>
      <c r="DT85" s="881"/>
      <c r="DU85" s="882"/>
      <c r="DV85" s="877"/>
      <c r="DW85" s="878"/>
      <c r="DX85" s="878"/>
      <c r="DY85" s="878"/>
      <c r="DZ85" s="879"/>
      <c r="EA85" s="199"/>
    </row>
    <row r="86" spans="1:131" s="200" customFormat="1" ht="26.25" customHeight="1">
      <c r="A86" s="214">
        <v>19</v>
      </c>
      <c r="B86" s="893"/>
      <c r="C86" s="894"/>
      <c r="D86" s="894"/>
      <c r="E86" s="894"/>
      <c r="F86" s="894"/>
      <c r="G86" s="894"/>
      <c r="H86" s="894"/>
      <c r="I86" s="894"/>
      <c r="J86" s="894"/>
      <c r="K86" s="894"/>
      <c r="L86" s="894"/>
      <c r="M86" s="894"/>
      <c r="N86" s="894"/>
      <c r="O86" s="894"/>
      <c r="P86" s="895"/>
      <c r="Q86" s="896"/>
      <c r="R86" s="851"/>
      <c r="S86" s="851"/>
      <c r="T86" s="851"/>
      <c r="U86" s="851"/>
      <c r="V86" s="851"/>
      <c r="W86" s="851"/>
      <c r="X86" s="851"/>
      <c r="Y86" s="851"/>
      <c r="Z86" s="851"/>
      <c r="AA86" s="851"/>
      <c r="AB86" s="851"/>
      <c r="AC86" s="851"/>
      <c r="AD86" s="851"/>
      <c r="AE86" s="851"/>
      <c r="AF86" s="851"/>
      <c r="AG86" s="851"/>
      <c r="AH86" s="851"/>
      <c r="AI86" s="851"/>
      <c r="AJ86" s="851"/>
      <c r="AK86" s="851"/>
      <c r="AL86" s="851"/>
      <c r="AM86" s="851"/>
      <c r="AN86" s="851"/>
      <c r="AO86" s="851"/>
      <c r="AP86" s="851"/>
      <c r="AQ86" s="851"/>
      <c r="AR86" s="851"/>
      <c r="AS86" s="851"/>
      <c r="AT86" s="851"/>
      <c r="AU86" s="851"/>
      <c r="AV86" s="851"/>
      <c r="AW86" s="851"/>
      <c r="AX86" s="851"/>
      <c r="AY86" s="851"/>
      <c r="AZ86" s="897"/>
      <c r="BA86" s="897"/>
      <c r="BB86" s="897"/>
      <c r="BC86" s="897"/>
      <c r="BD86" s="898"/>
      <c r="BE86" s="218"/>
      <c r="BF86" s="218"/>
      <c r="BG86" s="218"/>
      <c r="BH86" s="218"/>
      <c r="BI86" s="218"/>
      <c r="BJ86" s="218"/>
      <c r="BK86" s="218"/>
      <c r="BL86" s="218"/>
      <c r="BM86" s="218"/>
      <c r="BN86" s="218"/>
      <c r="BO86" s="218"/>
      <c r="BP86" s="218"/>
      <c r="BQ86" s="215">
        <v>80</v>
      </c>
      <c r="BR86" s="220"/>
      <c r="BS86" s="883"/>
      <c r="BT86" s="884"/>
      <c r="BU86" s="884"/>
      <c r="BV86" s="884"/>
      <c r="BW86" s="884"/>
      <c r="BX86" s="884"/>
      <c r="BY86" s="884"/>
      <c r="BZ86" s="884"/>
      <c r="CA86" s="884"/>
      <c r="CB86" s="884"/>
      <c r="CC86" s="884"/>
      <c r="CD86" s="884"/>
      <c r="CE86" s="884"/>
      <c r="CF86" s="884"/>
      <c r="CG86" s="885"/>
      <c r="CH86" s="880"/>
      <c r="CI86" s="881"/>
      <c r="CJ86" s="881"/>
      <c r="CK86" s="881"/>
      <c r="CL86" s="882"/>
      <c r="CM86" s="880"/>
      <c r="CN86" s="881"/>
      <c r="CO86" s="881"/>
      <c r="CP86" s="881"/>
      <c r="CQ86" s="882"/>
      <c r="CR86" s="880"/>
      <c r="CS86" s="881"/>
      <c r="CT86" s="881"/>
      <c r="CU86" s="881"/>
      <c r="CV86" s="882"/>
      <c r="CW86" s="880"/>
      <c r="CX86" s="881"/>
      <c r="CY86" s="881"/>
      <c r="CZ86" s="881"/>
      <c r="DA86" s="882"/>
      <c r="DB86" s="880"/>
      <c r="DC86" s="881"/>
      <c r="DD86" s="881"/>
      <c r="DE86" s="881"/>
      <c r="DF86" s="882"/>
      <c r="DG86" s="880"/>
      <c r="DH86" s="881"/>
      <c r="DI86" s="881"/>
      <c r="DJ86" s="881"/>
      <c r="DK86" s="882"/>
      <c r="DL86" s="880"/>
      <c r="DM86" s="881"/>
      <c r="DN86" s="881"/>
      <c r="DO86" s="881"/>
      <c r="DP86" s="882"/>
      <c r="DQ86" s="880"/>
      <c r="DR86" s="881"/>
      <c r="DS86" s="881"/>
      <c r="DT86" s="881"/>
      <c r="DU86" s="882"/>
      <c r="DV86" s="877"/>
      <c r="DW86" s="878"/>
      <c r="DX86" s="878"/>
      <c r="DY86" s="878"/>
      <c r="DZ86" s="879"/>
      <c r="EA86" s="199"/>
    </row>
    <row r="87" spans="1:131" s="200" customFormat="1" ht="26.25" customHeight="1">
      <c r="A87" s="222">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218"/>
      <c r="BF87" s="218"/>
      <c r="BG87" s="218"/>
      <c r="BH87" s="218"/>
      <c r="BI87" s="218"/>
      <c r="BJ87" s="218"/>
      <c r="BK87" s="218"/>
      <c r="BL87" s="218"/>
      <c r="BM87" s="218"/>
      <c r="BN87" s="218"/>
      <c r="BO87" s="218"/>
      <c r="BP87" s="218"/>
      <c r="BQ87" s="215">
        <v>81</v>
      </c>
      <c r="BR87" s="220"/>
      <c r="BS87" s="883"/>
      <c r="BT87" s="884"/>
      <c r="BU87" s="884"/>
      <c r="BV87" s="884"/>
      <c r="BW87" s="884"/>
      <c r="BX87" s="884"/>
      <c r="BY87" s="884"/>
      <c r="BZ87" s="884"/>
      <c r="CA87" s="884"/>
      <c r="CB87" s="884"/>
      <c r="CC87" s="884"/>
      <c r="CD87" s="884"/>
      <c r="CE87" s="884"/>
      <c r="CF87" s="884"/>
      <c r="CG87" s="885"/>
      <c r="CH87" s="880"/>
      <c r="CI87" s="881"/>
      <c r="CJ87" s="881"/>
      <c r="CK87" s="881"/>
      <c r="CL87" s="882"/>
      <c r="CM87" s="880"/>
      <c r="CN87" s="881"/>
      <c r="CO87" s="881"/>
      <c r="CP87" s="881"/>
      <c r="CQ87" s="882"/>
      <c r="CR87" s="880"/>
      <c r="CS87" s="881"/>
      <c r="CT87" s="881"/>
      <c r="CU87" s="881"/>
      <c r="CV87" s="882"/>
      <c r="CW87" s="880"/>
      <c r="CX87" s="881"/>
      <c r="CY87" s="881"/>
      <c r="CZ87" s="881"/>
      <c r="DA87" s="882"/>
      <c r="DB87" s="880"/>
      <c r="DC87" s="881"/>
      <c r="DD87" s="881"/>
      <c r="DE87" s="881"/>
      <c r="DF87" s="882"/>
      <c r="DG87" s="880"/>
      <c r="DH87" s="881"/>
      <c r="DI87" s="881"/>
      <c r="DJ87" s="881"/>
      <c r="DK87" s="882"/>
      <c r="DL87" s="880"/>
      <c r="DM87" s="881"/>
      <c r="DN87" s="881"/>
      <c r="DO87" s="881"/>
      <c r="DP87" s="882"/>
      <c r="DQ87" s="880"/>
      <c r="DR87" s="881"/>
      <c r="DS87" s="881"/>
      <c r="DT87" s="881"/>
      <c r="DU87" s="882"/>
      <c r="DV87" s="877"/>
      <c r="DW87" s="878"/>
      <c r="DX87" s="878"/>
      <c r="DY87" s="878"/>
      <c r="DZ87" s="879"/>
      <c r="EA87" s="199"/>
    </row>
    <row r="88" spans="1:131" s="200" customFormat="1" ht="26.25" customHeight="1" thickBot="1">
      <c r="A88" s="217" t="s">
        <v>369</v>
      </c>
      <c r="B88" s="810" t="s">
        <v>391</v>
      </c>
      <c r="C88" s="811"/>
      <c r="D88" s="811"/>
      <c r="E88" s="811"/>
      <c r="F88" s="811"/>
      <c r="G88" s="811"/>
      <c r="H88" s="811"/>
      <c r="I88" s="811"/>
      <c r="J88" s="811"/>
      <c r="K88" s="811"/>
      <c r="L88" s="811"/>
      <c r="M88" s="811"/>
      <c r="N88" s="811"/>
      <c r="O88" s="811"/>
      <c r="P88" s="812"/>
      <c r="Q88" s="858"/>
      <c r="R88" s="859"/>
      <c r="S88" s="859"/>
      <c r="T88" s="859"/>
      <c r="U88" s="859"/>
      <c r="V88" s="859"/>
      <c r="W88" s="859"/>
      <c r="X88" s="859"/>
      <c r="Y88" s="859"/>
      <c r="Z88" s="859"/>
      <c r="AA88" s="859"/>
      <c r="AB88" s="859"/>
      <c r="AC88" s="859"/>
      <c r="AD88" s="859"/>
      <c r="AE88" s="859"/>
      <c r="AF88" s="862">
        <v>51305</v>
      </c>
      <c r="AG88" s="862"/>
      <c r="AH88" s="862"/>
      <c r="AI88" s="862"/>
      <c r="AJ88" s="862"/>
      <c r="AK88" s="859"/>
      <c r="AL88" s="859"/>
      <c r="AM88" s="859"/>
      <c r="AN88" s="859"/>
      <c r="AO88" s="859"/>
      <c r="AP88" s="862">
        <v>15080</v>
      </c>
      <c r="AQ88" s="862"/>
      <c r="AR88" s="862"/>
      <c r="AS88" s="862"/>
      <c r="AT88" s="862"/>
      <c r="AU88" s="862">
        <v>1067</v>
      </c>
      <c r="AV88" s="862"/>
      <c r="AW88" s="862"/>
      <c r="AX88" s="862"/>
      <c r="AY88" s="862"/>
      <c r="AZ88" s="867"/>
      <c r="BA88" s="867"/>
      <c r="BB88" s="867"/>
      <c r="BC88" s="867"/>
      <c r="BD88" s="868"/>
      <c r="BE88" s="218"/>
      <c r="BF88" s="218"/>
      <c r="BG88" s="218"/>
      <c r="BH88" s="218"/>
      <c r="BI88" s="218"/>
      <c r="BJ88" s="218"/>
      <c r="BK88" s="218"/>
      <c r="BL88" s="218"/>
      <c r="BM88" s="218"/>
      <c r="BN88" s="218"/>
      <c r="BO88" s="218"/>
      <c r="BP88" s="218"/>
      <c r="BQ88" s="215">
        <v>82</v>
      </c>
      <c r="BR88" s="220"/>
      <c r="BS88" s="883"/>
      <c r="BT88" s="884"/>
      <c r="BU88" s="884"/>
      <c r="BV88" s="884"/>
      <c r="BW88" s="884"/>
      <c r="BX88" s="884"/>
      <c r="BY88" s="884"/>
      <c r="BZ88" s="884"/>
      <c r="CA88" s="884"/>
      <c r="CB88" s="884"/>
      <c r="CC88" s="884"/>
      <c r="CD88" s="884"/>
      <c r="CE88" s="884"/>
      <c r="CF88" s="884"/>
      <c r="CG88" s="885"/>
      <c r="CH88" s="880"/>
      <c r="CI88" s="881"/>
      <c r="CJ88" s="881"/>
      <c r="CK88" s="881"/>
      <c r="CL88" s="882"/>
      <c r="CM88" s="880"/>
      <c r="CN88" s="881"/>
      <c r="CO88" s="881"/>
      <c r="CP88" s="881"/>
      <c r="CQ88" s="882"/>
      <c r="CR88" s="880"/>
      <c r="CS88" s="881"/>
      <c r="CT88" s="881"/>
      <c r="CU88" s="881"/>
      <c r="CV88" s="882"/>
      <c r="CW88" s="880"/>
      <c r="CX88" s="881"/>
      <c r="CY88" s="881"/>
      <c r="CZ88" s="881"/>
      <c r="DA88" s="882"/>
      <c r="DB88" s="880"/>
      <c r="DC88" s="881"/>
      <c r="DD88" s="881"/>
      <c r="DE88" s="881"/>
      <c r="DF88" s="882"/>
      <c r="DG88" s="880"/>
      <c r="DH88" s="881"/>
      <c r="DI88" s="881"/>
      <c r="DJ88" s="881"/>
      <c r="DK88" s="882"/>
      <c r="DL88" s="880"/>
      <c r="DM88" s="881"/>
      <c r="DN88" s="881"/>
      <c r="DO88" s="881"/>
      <c r="DP88" s="882"/>
      <c r="DQ88" s="880"/>
      <c r="DR88" s="881"/>
      <c r="DS88" s="881"/>
      <c r="DT88" s="881"/>
      <c r="DU88" s="882"/>
      <c r="DV88" s="877"/>
      <c r="DW88" s="878"/>
      <c r="DX88" s="878"/>
      <c r="DY88" s="878"/>
      <c r="DZ88" s="879"/>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3"/>
      <c r="BT89" s="884"/>
      <c r="BU89" s="884"/>
      <c r="BV89" s="884"/>
      <c r="BW89" s="884"/>
      <c r="BX89" s="884"/>
      <c r="BY89" s="884"/>
      <c r="BZ89" s="884"/>
      <c r="CA89" s="884"/>
      <c r="CB89" s="884"/>
      <c r="CC89" s="884"/>
      <c r="CD89" s="884"/>
      <c r="CE89" s="884"/>
      <c r="CF89" s="884"/>
      <c r="CG89" s="885"/>
      <c r="CH89" s="880"/>
      <c r="CI89" s="881"/>
      <c r="CJ89" s="881"/>
      <c r="CK89" s="881"/>
      <c r="CL89" s="882"/>
      <c r="CM89" s="880"/>
      <c r="CN89" s="881"/>
      <c r="CO89" s="881"/>
      <c r="CP89" s="881"/>
      <c r="CQ89" s="882"/>
      <c r="CR89" s="880"/>
      <c r="CS89" s="881"/>
      <c r="CT89" s="881"/>
      <c r="CU89" s="881"/>
      <c r="CV89" s="882"/>
      <c r="CW89" s="880"/>
      <c r="CX89" s="881"/>
      <c r="CY89" s="881"/>
      <c r="CZ89" s="881"/>
      <c r="DA89" s="882"/>
      <c r="DB89" s="880"/>
      <c r="DC89" s="881"/>
      <c r="DD89" s="881"/>
      <c r="DE89" s="881"/>
      <c r="DF89" s="882"/>
      <c r="DG89" s="880"/>
      <c r="DH89" s="881"/>
      <c r="DI89" s="881"/>
      <c r="DJ89" s="881"/>
      <c r="DK89" s="882"/>
      <c r="DL89" s="880"/>
      <c r="DM89" s="881"/>
      <c r="DN89" s="881"/>
      <c r="DO89" s="881"/>
      <c r="DP89" s="882"/>
      <c r="DQ89" s="880"/>
      <c r="DR89" s="881"/>
      <c r="DS89" s="881"/>
      <c r="DT89" s="881"/>
      <c r="DU89" s="882"/>
      <c r="DV89" s="877"/>
      <c r="DW89" s="878"/>
      <c r="DX89" s="878"/>
      <c r="DY89" s="878"/>
      <c r="DZ89" s="879"/>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3"/>
      <c r="BT90" s="884"/>
      <c r="BU90" s="884"/>
      <c r="BV90" s="884"/>
      <c r="BW90" s="884"/>
      <c r="BX90" s="884"/>
      <c r="BY90" s="884"/>
      <c r="BZ90" s="884"/>
      <c r="CA90" s="884"/>
      <c r="CB90" s="884"/>
      <c r="CC90" s="884"/>
      <c r="CD90" s="884"/>
      <c r="CE90" s="884"/>
      <c r="CF90" s="884"/>
      <c r="CG90" s="885"/>
      <c r="CH90" s="880"/>
      <c r="CI90" s="881"/>
      <c r="CJ90" s="881"/>
      <c r="CK90" s="881"/>
      <c r="CL90" s="882"/>
      <c r="CM90" s="880"/>
      <c r="CN90" s="881"/>
      <c r="CO90" s="881"/>
      <c r="CP90" s="881"/>
      <c r="CQ90" s="882"/>
      <c r="CR90" s="880"/>
      <c r="CS90" s="881"/>
      <c r="CT90" s="881"/>
      <c r="CU90" s="881"/>
      <c r="CV90" s="882"/>
      <c r="CW90" s="880"/>
      <c r="CX90" s="881"/>
      <c r="CY90" s="881"/>
      <c r="CZ90" s="881"/>
      <c r="DA90" s="882"/>
      <c r="DB90" s="880"/>
      <c r="DC90" s="881"/>
      <c r="DD90" s="881"/>
      <c r="DE90" s="881"/>
      <c r="DF90" s="882"/>
      <c r="DG90" s="880"/>
      <c r="DH90" s="881"/>
      <c r="DI90" s="881"/>
      <c r="DJ90" s="881"/>
      <c r="DK90" s="882"/>
      <c r="DL90" s="880"/>
      <c r="DM90" s="881"/>
      <c r="DN90" s="881"/>
      <c r="DO90" s="881"/>
      <c r="DP90" s="882"/>
      <c r="DQ90" s="880"/>
      <c r="DR90" s="881"/>
      <c r="DS90" s="881"/>
      <c r="DT90" s="881"/>
      <c r="DU90" s="882"/>
      <c r="DV90" s="877"/>
      <c r="DW90" s="878"/>
      <c r="DX90" s="878"/>
      <c r="DY90" s="878"/>
      <c r="DZ90" s="879"/>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3"/>
      <c r="BT91" s="884"/>
      <c r="BU91" s="884"/>
      <c r="BV91" s="884"/>
      <c r="BW91" s="884"/>
      <c r="BX91" s="884"/>
      <c r="BY91" s="884"/>
      <c r="BZ91" s="884"/>
      <c r="CA91" s="884"/>
      <c r="CB91" s="884"/>
      <c r="CC91" s="884"/>
      <c r="CD91" s="884"/>
      <c r="CE91" s="884"/>
      <c r="CF91" s="884"/>
      <c r="CG91" s="885"/>
      <c r="CH91" s="880"/>
      <c r="CI91" s="881"/>
      <c r="CJ91" s="881"/>
      <c r="CK91" s="881"/>
      <c r="CL91" s="882"/>
      <c r="CM91" s="880"/>
      <c r="CN91" s="881"/>
      <c r="CO91" s="881"/>
      <c r="CP91" s="881"/>
      <c r="CQ91" s="882"/>
      <c r="CR91" s="880"/>
      <c r="CS91" s="881"/>
      <c r="CT91" s="881"/>
      <c r="CU91" s="881"/>
      <c r="CV91" s="882"/>
      <c r="CW91" s="880"/>
      <c r="CX91" s="881"/>
      <c r="CY91" s="881"/>
      <c r="CZ91" s="881"/>
      <c r="DA91" s="882"/>
      <c r="DB91" s="880"/>
      <c r="DC91" s="881"/>
      <c r="DD91" s="881"/>
      <c r="DE91" s="881"/>
      <c r="DF91" s="882"/>
      <c r="DG91" s="880"/>
      <c r="DH91" s="881"/>
      <c r="DI91" s="881"/>
      <c r="DJ91" s="881"/>
      <c r="DK91" s="882"/>
      <c r="DL91" s="880"/>
      <c r="DM91" s="881"/>
      <c r="DN91" s="881"/>
      <c r="DO91" s="881"/>
      <c r="DP91" s="882"/>
      <c r="DQ91" s="880"/>
      <c r="DR91" s="881"/>
      <c r="DS91" s="881"/>
      <c r="DT91" s="881"/>
      <c r="DU91" s="882"/>
      <c r="DV91" s="877"/>
      <c r="DW91" s="878"/>
      <c r="DX91" s="878"/>
      <c r="DY91" s="878"/>
      <c r="DZ91" s="879"/>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3"/>
      <c r="BT92" s="884"/>
      <c r="BU92" s="884"/>
      <c r="BV92" s="884"/>
      <c r="BW92" s="884"/>
      <c r="BX92" s="884"/>
      <c r="BY92" s="884"/>
      <c r="BZ92" s="884"/>
      <c r="CA92" s="884"/>
      <c r="CB92" s="884"/>
      <c r="CC92" s="884"/>
      <c r="CD92" s="884"/>
      <c r="CE92" s="884"/>
      <c r="CF92" s="884"/>
      <c r="CG92" s="885"/>
      <c r="CH92" s="880"/>
      <c r="CI92" s="881"/>
      <c r="CJ92" s="881"/>
      <c r="CK92" s="881"/>
      <c r="CL92" s="882"/>
      <c r="CM92" s="880"/>
      <c r="CN92" s="881"/>
      <c r="CO92" s="881"/>
      <c r="CP92" s="881"/>
      <c r="CQ92" s="882"/>
      <c r="CR92" s="880"/>
      <c r="CS92" s="881"/>
      <c r="CT92" s="881"/>
      <c r="CU92" s="881"/>
      <c r="CV92" s="882"/>
      <c r="CW92" s="880"/>
      <c r="CX92" s="881"/>
      <c r="CY92" s="881"/>
      <c r="CZ92" s="881"/>
      <c r="DA92" s="882"/>
      <c r="DB92" s="880"/>
      <c r="DC92" s="881"/>
      <c r="DD92" s="881"/>
      <c r="DE92" s="881"/>
      <c r="DF92" s="882"/>
      <c r="DG92" s="880"/>
      <c r="DH92" s="881"/>
      <c r="DI92" s="881"/>
      <c r="DJ92" s="881"/>
      <c r="DK92" s="882"/>
      <c r="DL92" s="880"/>
      <c r="DM92" s="881"/>
      <c r="DN92" s="881"/>
      <c r="DO92" s="881"/>
      <c r="DP92" s="882"/>
      <c r="DQ92" s="880"/>
      <c r="DR92" s="881"/>
      <c r="DS92" s="881"/>
      <c r="DT92" s="881"/>
      <c r="DU92" s="882"/>
      <c r="DV92" s="877"/>
      <c r="DW92" s="878"/>
      <c r="DX92" s="878"/>
      <c r="DY92" s="878"/>
      <c r="DZ92" s="879"/>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3"/>
      <c r="BT93" s="884"/>
      <c r="BU93" s="884"/>
      <c r="BV93" s="884"/>
      <c r="BW93" s="884"/>
      <c r="BX93" s="884"/>
      <c r="BY93" s="884"/>
      <c r="BZ93" s="884"/>
      <c r="CA93" s="884"/>
      <c r="CB93" s="884"/>
      <c r="CC93" s="884"/>
      <c r="CD93" s="884"/>
      <c r="CE93" s="884"/>
      <c r="CF93" s="884"/>
      <c r="CG93" s="885"/>
      <c r="CH93" s="880"/>
      <c r="CI93" s="881"/>
      <c r="CJ93" s="881"/>
      <c r="CK93" s="881"/>
      <c r="CL93" s="882"/>
      <c r="CM93" s="880"/>
      <c r="CN93" s="881"/>
      <c r="CO93" s="881"/>
      <c r="CP93" s="881"/>
      <c r="CQ93" s="882"/>
      <c r="CR93" s="880"/>
      <c r="CS93" s="881"/>
      <c r="CT93" s="881"/>
      <c r="CU93" s="881"/>
      <c r="CV93" s="882"/>
      <c r="CW93" s="880"/>
      <c r="CX93" s="881"/>
      <c r="CY93" s="881"/>
      <c r="CZ93" s="881"/>
      <c r="DA93" s="882"/>
      <c r="DB93" s="880"/>
      <c r="DC93" s="881"/>
      <c r="DD93" s="881"/>
      <c r="DE93" s="881"/>
      <c r="DF93" s="882"/>
      <c r="DG93" s="880"/>
      <c r="DH93" s="881"/>
      <c r="DI93" s="881"/>
      <c r="DJ93" s="881"/>
      <c r="DK93" s="882"/>
      <c r="DL93" s="880"/>
      <c r="DM93" s="881"/>
      <c r="DN93" s="881"/>
      <c r="DO93" s="881"/>
      <c r="DP93" s="882"/>
      <c r="DQ93" s="880"/>
      <c r="DR93" s="881"/>
      <c r="DS93" s="881"/>
      <c r="DT93" s="881"/>
      <c r="DU93" s="882"/>
      <c r="DV93" s="877"/>
      <c r="DW93" s="878"/>
      <c r="DX93" s="878"/>
      <c r="DY93" s="878"/>
      <c r="DZ93" s="879"/>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3"/>
      <c r="BT94" s="884"/>
      <c r="BU94" s="884"/>
      <c r="BV94" s="884"/>
      <c r="BW94" s="884"/>
      <c r="BX94" s="884"/>
      <c r="BY94" s="884"/>
      <c r="BZ94" s="884"/>
      <c r="CA94" s="884"/>
      <c r="CB94" s="884"/>
      <c r="CC94" s="884"/>
      <c r="CD94" s="884"/>
      <c r="CE94" s="884"/>
      <c r="CF94" s="884"/>
      <c r="CG94" s="885"/>
      <c r="CH94" s="880"/>
      <c r="CI94" s="881"/>
      <c r="CJ94" s="881"/>
      <c r="CK94" s="881"/>
      <c r="CL94" s="882"/>
      <c r="CM94" s="880"/>
      <c r="CN94" s="881"/>
      <c r="CO94" s="881"/>
      <c r="CP94" s="881"/>
      <c r="CQ94" s="882"/>
      <c r="CR94" s="880"/>
      <c r="CS94" s="881"/>
      <c r="CT94" s="881"/>
      <c r="CU94" s="881"/>
      <c r="CV94" s="882"/>
      <c r="CW94" s="880"/>
      <c r="CX94" s="881"/>
      <c r="CY94" s="881"/>
      <c r="CZ94" s="881"/>
      <c r="DA94" s="882"/>
      <c r="DB94" s="880"/>
      <c r="DC94" s="881"/>
      <c r="DD94" s="881"/>
      <c r="DE94" s="881"/>
      <c r="DF94" s="882"/>
      <c r="DG94" s="880"/>
      <c r="DH94" s="881"/>
      <c r="DI94" s="881"/>
      <c r="DJ94" s="881"/>
      <c r="DK94" s="882"/>
      <c r="DL94" s="880"/>
      <c r="DM94" s="881"/>
      <c r="DN94" s="881"/>
      <c r="DO94" s="881"/>
      <c r="DP94" s="882"/>
      <c r="DQ94" s="880"/>
      <c r="DR94" s="881"/>
      <c r="DS94" s="881"/>
      <c r="DT94" s="881"/>
      <c r="DU94" s="882"/>
      <c r="DV94" s="877"/>
      <c r="DW94" s="878"/>
      <c r="DX94" s="878"/>
      <c r="DY94" s="878"/>
      <c r="DZ94" s="879"/>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3"/>
      <c r="BT95" s="884"/>
      <c r="BU95" s="884"/>
      <c r="BV95" s="884"/>
      <c r="BW95" s="884"/>
      <c r="BX95" s="884"/>
      <c r="BY95" s="884"/>
      <c r="BZ95" s="884"/>
      <c r="CA95" s="884"/>
      <c r="CB95" s="884"/>
      <c r="CC95" s="884"/>
      <c r="CD95" s="884"/>
      <c r="CE95" s="884"/>
      <c r="CF95" s="884"/>
      <c r="CG95" s="885"/>
      <c r="CH95" s="880"/>
      <c r="CI95" s="881"/>
      <c r="CJ95" s="881"/>
      <c r="CK95" s="881"/>
      <c r="CL95" s="882"/>
      <c r="CM95" s="880"/>
      <c r="CN95" s="881"/>
      <c r="CO95" s="881"/>
      <c r="CP95" s="881"/>
      <c r="CQ95" s="882"/>
      <c r="CR95" s="880"/>
      <c r="CS95" s="881"/>
      <c r="CT95" s="881"/>
      <c r="CU95" s="881"/>
      <c r="CV95" s="882"/>
      <c r="CW95" s="880"/>
      <c r="CX95" s="881"/>
      <c r="CY95" s="881"/>
      <c r="CZ95" s="881"/>
      <c r="DA95" s="882"/>
      <c r="DB95" s="880"/>
      <c r="DC95" s="881"/>
      <c r="DD95" s="881"/>
      <c r="DE95" s="881"/>
      <c r="DF95" s="882"/>
      <c r="DG95" s="880"/>
      <c r="DH95" s="881"/>
      <c r="DI95" s="881"/>
      <c r="DJ95" s="881"/>
      <c r="DK95" s="882"/>
      <c r="DL95" s="880"/>
      <c r="DM95" s="881"/>
      <c r="DN95" s="881"/>
      <c r="DO95" s="881"/>
      <c r="DP95" s="882"/>
      <c r="DQ95" s="880"/>
      <c r="DR95" s="881"/>
      <c r="DS95" s="881"/>
      <c r="DT95" s="881"/>
      <c r="DU95" s="882"/>
      <c r="DV95" s="877"/>
      <c r="DW95" s="878"/>
      <c r="DX95" s="878"/>
      <c r="DY95" s="878"/>
      <c r="DZ95" s="879"/>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3"/>
      <c r="BT96" s="884"/>
      <c r="BU96" s="884"/>
      <c r="BV96" s="884"/>
      <c r="BW96" s="884"/>
      <c r="BX96" s="884"/>
      <c r="BY96" s="884"/>
      <c r="BZ96" s="884"/>
      <c r="CA96" s="884"/>
      <c r="CB96" s="884"/>
      <c r="CC96" s="884"/>
      <c r="CD96" s="884"/>
      <c r="CE96" s="884"/>
      <c r="CF96" s="884"/>
      <c r="CG96" s="885"/>
      <c r="CH96" s="880"/>
      <c r="CI96" s="881"/>
      <c r="CJ96" s="881"/>
      <c r="CK96" s="881"/>
      <c r="CL96" s="882"/>
      <c r="CM96" s="880"/>
      <c r="CN96" s="881"/>
      <c r="CO96" s="881"/>
      <c r="CP96" s="881"/>
      <c r="CQ96" s="882"/>
      <c r="CR96" s="880"/>
      <c r="CS96" s="881"/>
      <c r="CT96" s="881"/>
      <c r="CU96" s="881"/>
      <c r="CV96" s="882"/>
      <c r="CW96" s="880"/>
      <c r="CX96" s="881"/>
      <c r="CY96" s="881"/>
      <c r="CZ96" s="881"/>
      <c r="DA96" s="882"/>
      <c r="DB96" s="880"/>
      <c r="DC96" s="881"/>
      <c r="DD96" s="881"/>
      <c r="DE96" s="881"/>
      <c r="DF96" s="882"/>
      <c r="DG96" s="880"/>
      <c r="DH96" s="881"/>
      <c r="DI96" s="881"/>
      <c r="DJ96" s="881"/>
      <c r="DK96" s="882"/>
      <c r="DL96" s="880"/>
      <c r="DM96" s="881"/>
      <c r="DN96" s="881"/>
      <c r="DO96" s="881"/>
      <c r="DP96" s="882"/>
      <c r="DQ96" s="880"/>
      <c r="DR96" s="881"/>
      <c r="DS96" s="881"/>
      <c r="DT96" s="881"/>
      <c r="DU96" s="882"/>
      <c r="DV96" s="877"/>
      <c r="DW96" s="878"/>
      <c r="DX96" s="878"/>
      <c r="DY96" s="878"/>
      <c r="DZ96" s="879"/>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3"/>
      <c r="BT97" s="884"/>
      <c r="BU97" s="884"/>
      <c r="BV97" s="884"/>
      <c r="BW97" s="884"/>
      <c r="BX97" s="884"/>
      <c r="BY97" s="884"/>
      <c r="BZ97" s="884"/>
      <c r="CA97" s="884"/>
      <c r="CB97" s="884"/>
      <c r="CC97" s="884"/>
      <c r="CD97" s="884"/>
      <c r="CE97" s="884"/>
      <c r="CF97" s="884"/>
      <c r="CG97" s="885"/>
      <c r="CH97" s="880"/>
      <c r="CI97" s="881"/>
      <c r="CJ97" s="881"/>
      <c r="CK97" s="881"/>
      <c r="CL97" s="882"/>
      <c r="CM97" s="880"/>
      <c r="CN97" s="881"/>
      <c r="CO97" s="881"/>
      <c r="CP97" s="881"/>
      <c r="CQ97" s="882"/>
      <c r="CR97" s="880"/>
      <c r="CS97" s="881"/>
      <c r="CT97" s="881"/>
      <c r="CU97" s="881"/>
      <c r="CV97" s="882"/>
      <c r="CW97" s="880"/>
      <c r="CX97" s="881"/>
      <c r="CY97" s="881"/>
      <c r="CZ97" s="881"/>
      <c r="DA97" s="882"/>
      <c r="DB97" s="880"/>
      <c r="DC97" s="881"/>
      <c r="DD97" s="881"/>
      <c r="DE97" s="881"/>
      <c r="DF97" s="882"/>
      <c r="DG97" s="880"/>
      <c r="DH97" s="881"/>
      <c r="DI97" s="881"/>
      <c r="DJ97" s="881"/>
      <c r="DK97" s="882"/>
      <c r="DL97" s="880"/>
      <c r="DM97" s="881"/>
      <c r="DN97" s="881"/>
      <c r="DO97" s="881"/>
      <c r="DP97" s="882"/>
      <c r="DQ97" s="880"/>
      <c r="DR97" s="881"/>
      <c r="DS97" s="881"/>
      <c r="DT97" s="881"/>
      <c r="DU97" s="882"/>
      <c r="DV97" s="877"/>
      <c r="DW97" s="878"/>
      <c r="DX97" s="878"/>
      <c r="DY97" s="878"/>
      <c r="DZ97" s="879"/>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3"/>
      <c r="BT98" s="884"/>
      <c r="BU98" s="884"/>
      <c r="BV98" s="884"/>
      <c r="BW98" s="884"/>
      <c r="BX98" s="884"/>
      <c r="BY98" s="884"/>
      <c r="BZ98" s="884"/>
      <c r="CA98" s="884"/>
      <c r="CB98" s="884"/>
      <c r="CC98" s="884"/>
      <c r="CD98" s="884"/>
      <c r="CE98" s="884"/>
      <c r="CF98" s="884"/>
      <c r="CG98" s="885"/>
      <c r="CH98" s="880"/>
      <c r="CI98" s="881"/>
      <c r="CJ98" s="881"/>
      <c r="CK98" s="881"/>
      <c r="CL98" s="882"/>
      <c r="CM98" s="880"/>
      <c r="CN98" s="881"/>
      <c r="CO98" s="881"/>
      <c r="CP98" s="881"/>
      <c r="CQ98" s="882"/>
      <c r="CR98" s="880"/>
      <c r="CS98" s="881"/>
      <c r="CT98" s="881"/>
      <c r="CU98" s="881"/>
      <c r="CV98" s="882"/>
      <c r="CW98" s="880"/>
      <c r="CX98" s="881"/>
      <c r="CY98" s="881"/>
      <c r="CZ98" s="881"/>
      <c r="DA98" s="882"/>
      <c r="DB98" s="880"/>
      <c r="DC98" s="881"/>
      <c r="DD98" s="881"/>
      <c r="DE98" s="881"/>
      <c r="DF98" s="882"/>
      <c r="DG98" s="880"/>
      <c r="DH98" s="881"/>
      <c r="DI98" s="881"/>
      <c r="DJ98" s="881"/>
      <c r="DK98" s="882"/>
      <c r="DL98" s="880"/>
      <c r="DM98" s="881"/>
      <c r="DN98" s="881"/>
      <c r="DO98" s="881"/>
      <c r="DP98" s="882"/>
      <c r="DQ98" s="880"/>
      <c r="DR98" s="881"/>
      <c r="DS98" s="881"/>
      <c r="DT98" s="881"/>
      <c r="DU98" s="882"/>
      <c r="DV98" s="877"/>
      <c r="DW98" s="878"/>
      <c r="DX98" s="878"/>
      <c r="DY98" s="878"/>
      <c r="DZ98" s="879"/>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3"/>
      <c r="BT99" s="884"/>
      <c r="BU99" s="884"/>
      <c r="BV99" s="884"/>
      <c r="BW99" s="884"/>
      <c r="BX99" s="884"/>
      <c r="BY99" s="884"/>
      <c r="BZ99" s="884"/>
      <c r="CA99" s="884"/>
      <c r="CB99" s="884"/>
      <c r="CC99" s="884"/>
      <c r="CD99" s="884"/>
      <c r="CE99" s="884"/>
      <c r="CF99" s="884"/>
      <c r="CG99" s="885"/>
      <c r="CH99" s="880"/>
      <c r="CI99" s="881"/>
      <c r="CJ99" s="881"/>
      <c r="CK99" s="881"/>
      <c r="CL99" s="882"/>
      <c r="CM99" s="880"/>
      <c r="CN99" s="881"/>
      <c r="CO99" s="881"/>
      <c r="CP99" s="881"/>
      <c r="CQ99" s="882"/>
      <c r="CR99" s="880"/>
      <c r="CS99" s="881"/>
      <c r="CT99" s="881"/>
      <c r="CU99" s="881"/>
      <c r="CV99" s="882"/>
      <c r="CW99" s="880"/>
      <c r="CX99" s="881"/>
      <c r="CY99" s="881"/>
      <c r="CZ99" s="881"/>
      <c r="DA99" s="882"/>
      <c r="DB99" s="880"/>
      <c r="DC99" s="881"/>
      <c r="DD99" s="881"/>
      <c r="DE99" s="881"/>
      <c r="DF99" s="882"/>
      <c r="DG99" s="880"/>
      <c r="DH99" s="881"/>
      <c r="DI99" s="881"/>
      <c r="DJ99" s="881"/>
      <c r="DK99" s="882"/>
      <c r="DL99" s="880"/>
      <c r="DM99" s="881"/>
      <c r="DN99" s="881"/>
      <c r="DO99" s="881"/>
      <c r="DP99" s="882"/>
      <c r="DQ99" s="880"/>
      <c r="DR99" s="881"/>
      <c r="DS99" s="881"/>
      <c r="DT99" s="881"/>
      <c r="DU99" s="882"/>
      <c r="DV99" s="877"/>
      <c r="DW99" s="878"/>
      <c r="DX99" s="878"/>
      <c r="DY99" s="878"/>
      <c r="DZ99" s="879"/>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3"/>
      <c r="BT100" s="884"/>
      <c r="BU100" s="884"/>
      <c r="BV100" s="884"/>
      <c r="BW100" s="884"/>
      <c r="BX100" s="884"/>
      <c r="BY100" s="884"/>
      <c r="BZ100" s="884"/>
      <c r="CA100" s="884"/>
      <c r="CB100" s="884"/>
      <c r="CC100" s="884"/>
      <c r="CD100" s="884"/>
      <c r="CE100" s="884"/>
      <c r="CF100" s="884"/>
      <c r="CG100" s="885"/>
      <c r="CH100" s="880"/>
      <c r="CI100" s="881"/>
      <c r="CJ100" s="881"/>
      <c r="CK100" s="881"/>
      <c r="CL100" s="882"/>
      <c r="CM100" s="880"/>
      <c r="CN100" s="881"/>
      <c r="CO100" s="881"/>
      <c r="CP100" s="881"/>
      <c r="CQ100" s="882"/>
      <c r="CR100" s="880"/>
      <c r="CS100" s="881"/>
      <c r="CT100" s="881"/>
      <c r="CU100" s="881"/>
      <c r="CV100" s="882"/>
      <c r="CW100" s="880"/>
      <c r="CX100" s="881"/>
      <c r="CY100" s="881"/>
      <c r="CZ100" s="881"/>
      <c r="DA100" s="882"/>
      <c r="DB100" s="880"/>
      <c r="DC100" s="881"/>
      <c r="DD100" s="881"/>
      <c r="DE100" s="881"/>
      <c r="DF100" s="882"/>
      <c r="DG100" s="880"/>
      <c r="DH100" s="881"/>
      <c r="DI100" s="881"/>
      <c r="DJ100" s="881"/>
      <c r="DK100" s="882"/>
      <c r="DL100" s="880"/>
      <c r="DM100" s="881"/>
      <c r="DN100" s="881"/>
      <c r="DO100" s="881"/>
      <c r="DP100" s="882"/>
      <c r="DQ100" s="880"/>
      <c r="DR100" s="881"/>
      <c r="DS100" s="881"/>
      <c r="DT100" s="881"/>
      <c r="DU100" s="882"/>
      <c r="DV100" s="877"/>
      <c r="DW100" s="878"/>
      <c r="DX100" s="878"/>
      <c r="DY100" s="878"/>
      <c r="DZ100" s="879"/>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3"/>
      <c r="BT101" s="884"/>
      <c r="BU101" s="884"/>
      <c r="BV101" s="884"/>
      <c r="BW101" s="884"/>
      <c r="BX101" s="884"/>
      <c r="BY101" s="884"/>
      <c r="BZ101" s="884"/>
      <c r="CA101" s="884"/>
      <c r="CB101" s="884"/>
      <c r="CC101" s="884"/>
      <c r="CD101" s="884"/>
      <c r="CE101" s="884"/>
      <c r="CF101" s="884"/>
      <c r="CG101" s="885"/>
      <c r="CH101" s="880"/>
      <c r="CI101" s="881"/>
      <c r="CJ101" s="881"/>
      <c r="CK101" s="881"/>
      <c r="CL101" s="882"/>
      <c r="CM101" s="880"/>
      <c r="CN101" s="881"/>
      <c r="CO101" s="881"/>
      <c r="CP101" s="881"/>
      <c r="CQ101" s="882"/>
      <c r="CR101" s="880"/>
      <c r="CS101" s="881"/>
      <c r="CT101" s="881"/>
      <c r="CU101" s="881"/>
      <c r="CV101" s="882"/>
      <c r="CW101" s="880"/>
      <c r="CX101" s="881"/>
      <c r="CY101" s="881"/>
      <c r="CZ101" s="881"/>
      <c r="DA101" s="882"/>
      <c r="DB101" s="880"/>
      <c r="DC101" s="881"/>
      <c r="DD101" s="881"/>
      <c r="DE101" s="881"/>
      <c r="DF101" s="882"/>
      <c r="DG101" s="880"/>
      <c r="DH101" s="881"/>
      <c r="DI101" s="881"/>
      <c r="DJ101" s="881"/>
      <c r="DK101" s="882"/>
      <c r="DL101" s="880"/>
      <c r="DM101" s="881"/>
      <c r="DN101" s="881"/>
      <c r="DO101" s="881"/>
      <c r="DP101" s="882"/>
      <c r="DQ101" s="880"/>
      <c r="DR101" s="881"/>
      <c r="DS101" s="881"/>
      <c r="DT101" s="881"/>
      <c r="DU101" s="882"/>
      <c r="DV101" s="877"/>
      <c r="DW101" s="878"/>
      <c r="DX101" s="878"/>
      <c r="DY101" s="878"/>
      <c r="DZ101" s="879"/>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369</v>
      </c>
      <c r="BR102" s="810" t="s">
        <v>392</v>
      </c>
      <c r="BS102" s="811"/>
      <c r="BT102" s="811"/>
      <c r="BU102" s="811"/>
      <c r="BV102" s="811"/>
      <c r="BW102" s="811"/>
      <c r="BX102" s="811"/>
      <c r="BY102" s="811"/>
      <c r="BZ102" s="811"/>
      <c r="CA102" s="811"/>
      <c r="CB102" s="811"/>
      <c r="CC102" s="811"/>
      <c r="CD102" s="811"/>
      <c r="CE102" s="811"/>
      <c r="CF102" s="811"/>
      <c r="CG102" s="812"/>
      <c r="CH102" s="909"/>
      <c r="CI102" s="910"/>
      <c r="CJ102" s="910"/>
      <c r="CK102" s="910"/>
      <c r="CL102" s="911"/>
      <c r="CM102" s="909"/>
      <c r="CN102" s="910"/>
      <c r="CO102" s="910"/>
      <c r="CP102" s="910"/>
      <c r="CQ102" s="911"/>
      <c r="CR102" s="912">
        <v>505</v>
      </c>
      <c r="CS102" s="870"/>
      <c r="CT102" s="870"/>
      <c r="CU102" s="870"/>
      <c r="CV102" s="913"/>
      <c r="CW102" s="912">
        <v>2</v>
      </c>
      <c r="CX102" s="870"/>
      <c r="CY102" s="870"/>
      <c r="CZ102" s="870"/>
      <c r="DA102" s="913"/>
      <c r="DB102" s="912"/>
      <c r="DC102" s="870"/>
      <c r="DD102" s="870"/>
      <c r="DE102" s="870"/>
      <c r="DF102" s="913"/>
      <c r="DG102" s="912"/>
      <c r="DH102" s="870"/>
      <c r="DI102" s="870"/>
      <c r="DJ102" s="870"/>
      <c r="DK102" s="913"/>
      <c r="DL102" s="912"/>
      <c r="DM102" s="870"/>
      <c r="DN102" s="870"/>
      <c r="DO102" s="870"/>
      <c r="DP102" s="913"/>
      <c r="DQ102" s="912"/>
      <c r="DR102" s="870"/>
      <c r="DS102" s="870"/>
      <c r="DT102" s="870"/>
      <c r="DU102" s="913"/>
      <c r="DV102" s="936"/>
      <c r="DW102" s="937"/>
      <c r="DX102" s="937"/>
      <c r="DY102" s="937"/>
      <c r="DZ102" s="938"/>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9" t="s">
        <v>393</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0" t="s">
        <v>394</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395</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396</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41" t="s">
        <v>397</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398</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9" customFormat="1" ht="26.25" customHeight="1">
      <c r="A109" s="934" t="s">
        <v>399</v>
      </c>
      <c r="B109" s="915"/>
      <c r="C109" s="915"/>
      <c r="D109" s="915"/>
      <c r="E109" s="915"/>
      <c r="F109" s="915"/>
      <c r="G109" s="915"/>
      <c r="H109" s="915"/>
      <c r="I109" s="915"/>
      <c r="J109" s="915"/>
      <c r="K109" s="915"/>
      <c r="L109" s="915"/>
      <c r="M109" s="915"/>
      <c r="N109" s="915"/>
      <c r="O109" s="915"/>
      <c r="P109" s="915"/>
      <c r="Q109" s="915"/>
      <c r="R109" s="915"/>
      <c r="S109" s="915"/>
      <c r="T109" s="915"/>
      <c r="U109" s="915"/>
      <c r="V109" s="915"/>
      <c r="W109" s="915"/>
      <c r="X109" s="915"/>
      <c r="Y109" s="915"/>
      <c r="Z109" s="916"/>
      <c r="AA109" s="914" t="s">
        <v>400</v>
      </c>
      <c r="AB109" s="915"/>
      <c r="AC109" s="915"/>
      <c r="AD109" s="915"/>
      <c r="AE109" s="916"/>
      <c r="AF109" s="914" t="s">
        <v>289</v>
      </c>
      <c r="AG109" s="915"/>
      <c r="AH109" s="915"/>
      <c r="AI109" s="915"/>
      <c r="AJ109" s="916"/>
      <c r="AK109" s="914" t="s">
        <v>288</v>
      </c>
      <c r="AL109" s="915"/>
      <c r="AM109" s="915"/>
      <c r="AN109" s="915"/>
      <c r="AO109" s="916"/>
      <c r="AP109" s="914" t="s">
        <v>401</v>
      </c>
      <c r="AQ109" s="915"/>
      <c r="AR109" s="915"/>
      <c r="AS109" s="915"/>
      <c r="AT109" s="917"/>
      <c r="AU109" s="934" t="s">
        <v>399</v>
      </c>
      <c r="AV109" s="915"/>
      <c r="AW109" s="915"/>
      <c r="AX109" s="915"/>
      <c r="AY109" s="915"/>
      <c r="AZ109" s="915"/>
      <c r="BA109" s="915"/>
      <c r="BB109" s="915"/>
      <c r="BC109" s="915"/>
      <c r="BD109" s="915"/>
      <c r="BE109" s="915"/>
      <c r="BF109" s="915"/>
      <c r="BG109" s="915"/>
      <c r="BH109" s="915"/>
      <c r="BI109" s="915"/>
      <c r="BJ109" s="915"/>
      <c r="BK109" s="915"/>
      <c r="BL109" s="915"/>
      <c r="BM109" s="915"/>
      <c r="BN109" s="915"/>
      <c r="BO109" s="915"/>
      <c r="BP109" s="916"/>
      <c r="BQ109" s="914" t="s">
        <v>400</v>
      </c>
      <c r="BR109" s="915"/>
      <c r="BS109" s="915"/>
      <c r="BT109" s="915"/>
      <c r="BU109" s="916"/>
      <c r="BV109" s="914" t="s">
        <v>289</v>
      </c>
      <c r="BW109" s="915"/>
      <c r="BX109" s="915"/>
      <c r="BY109" s="915"/>
      <c r="BZ109" s="916"/>
      <c r="CA109" s="914" t="s">
        <v>288</v>
      </c>
      <c r="CB109" s="915"/>
      <c r="CC109" s="915"/>
      <c r="CD109" s="915"/>
      <c r="CE109" s="916"/>
      <c r="CF109" s="935" t="s">
        <v>401</v>
      </c>
      <c r="CG109" s="935"/>
      <c r="CH109" s="935"/>
      <c r="CI109" s="935"/>
      <c r="CJ109" s="935"/>
      <c r="CK109" s="914" t="s">
        <v>402</v>
      </c>
      <c r="CL109" s="915"/>
      <c r="CM109" s="915"/>
      <c r="CN109" s="915"/>
      <c r="CO109" s="915"/>
      <c r="CP109" s="915"/>
      <c r="CQ109" s="915"/>
      <c r="CR109" s="915"/>
      <c r="CS109" s="915"/>
      <c r="CT109" s="915"/>
      <c r="CU109" s="915"/>
      <c r="CV109" s="915"/>
      <c r="CW109" s="915"/>
      <c r="CX109" s="915"/>
      <c r="CY109" s="915"/>
      <c r="CZ109" s="915"/>
      <c r="DA109" s="915"/>
      <c r="DB109" s="915"/>
      <c r="DC109" s="915"/>
      <c r="DD109" s="915"/>
      <c r="DE109" s="915"/>
      <c r="DF109" s="916"/>
      <c r="DG109" s="914" t="s">
        <v>400</v>
      </c>
      <c r="DH109" s="915"/>
      <c r="DI109" s="915"/>
      <c r="DJ109" s="915"/>
      <c r="DK109" s="916"/>
      <c r="DL109" s="914" t="s">
        <v>289</v>
      </c>
      <c r="DM109" s="915"/>
      <c r="DN109" s="915"/>
      <c r="DO109" s="915"/>
      <c r="DP109" s="916"/>
      <c r="DQ109" s="914" t="s">
        <v>288</v>
      </c>
      <c r="DR109" s="915"/>
      <c r="DS109" s="915"/>
      <c r="DT109" s="915"/>
      <c r="DU109" s="916"/>
      <c r="DV109" s="914" t="s">
        <v>401</v>
      </c>
      <c r="DW109" s="915"/>
      <c r="DX109" s="915"/>
      <c r="DY109" s="915"/>
      <c r="DZ109" s="917"/>
    </row>
    <row r="110" spans="1:131" s="199" customFormat="1" ht="26.25" customHeight="1">
      <c r="A110" s="918" t="s">
        <v>403</v>
      </c>
      <c r="B110" s="919"/>
      <c r="C110" s="919"/>
      <c r="D110" s="919"/>
      <c r="E110" s="919"/>
      <c r="F110" s="919"/>
      <c r="G110" s="919"/>
      <c r="H110" s="919"/>
      <c r="I110" s="919"/>
      <c r="J110" s="919"/>
      <c r="K110" s="919"/>
      <c r="L110" s="919"/>
      <c r="M110" s="919"/>
      <c r="N110" s="919"/>
      <c r="O110" s="919"/>
      <c r="P110" s="919"/>
      <c r="Q110" s="919"/>
      <c r="R110" s="919"/>
      <c r="S110" s="919"/>
      <c r="T110" s="919"/>
      <c r="U110" s="919"/>
      <c r="V110" s="919"/>
      <c r="W110" s="919"/>
      <c r="X110" s="919"/>
      <c r="Y110" s="919"/>
      <c r="Z110" s="920"/>
      <c r="AA110" s="921">
        <v>3978712</v>
      </c>
      <c r="AB110" s="922"/>
      <c r="AC110" s="922"/>
      <c r="AD110" s="922"/>
      <c r="AE110" s="923"/>
      <c r="AF110" s="924">
        <v>3428695</v>
      </c>
      <c r="AG110" s="922"/>
      <c r="AH110" s="922"/>
      <c r="AI110" s="922"/>
      <c r="AJ110" s="923"/>
      <c r="AK110" s="924">
        <v>3398688</v>
      </c>
      <c r="AL110" s="922"/>
      <c r="AM110" s="922"/>
      <c r="AN110" s="922"/>
      <c r="AO110" s="923"/>
      <c r="AP110" s="925">
        <v>10.8</v>
      </c>
      <c r="AQ110" s="926"/>
      <c r="AR110" s="926"/>
      <c r="AS110" s="926"/>
      <c r="AT110" s="927"/>
      <c r="AU110" s="928" t="s">
        <v>62</v>
      </c>
      <c r="AV110" s="929"/>
      <c r="AW110" s="929"/>
      <c r="AX110" s="929"/>
      <c r="AY110" s="929"/>
      <c r="AZ110" s="970" t="s">
        <v>404</v>
      </c>
      <c r="BA110" s="919"/>
      <c r="BB110" s="919"/>
      <c r="BC110" s="919"/>
      <c r="BD110" s="919"/>
      <c r="BE110" s="919"/>
      <c r="BF110" s="919"/>
      <c r="BG110" s="919"/>
      <c r="BH110" s="919"/>
      <c r="BI110" s="919"/>
      <c r="BJ110" s="919"/>
      <c r="BK110" s="919"/>
      <c r="BL110" s="919"/>
      <c r="BM110" s="919"/>
      <c r="BN110" s="919"/>
      <c r="BO110" s="919"/>
      <c r="BP110" s="920"/>
      <c r="BQ110" s="956">
        <v>29508042</v>
      </c>
      <c r="BR110" s="957"/>
      <c r="BS110" s="957"/>
      <c r="BT110" s="957"/>
      <c r="BU110" s="957"/>
      <c r="BV110" s="957">
        <v>29087477</v>
      </c>
      <c r="BW110" s="957"/>
      <c r="BX110" s="957"/>
      <c r="BY110" s="957"/>
      <c r="BZ110" s="957"/>
      <c r="CA110" s="957">
        <v>27549964</v>
      </c>
      <c r="CB110" s="957"/>
      <c r="CC110" s="957"/>
      <c r="CD110" s="957"/>
      <c r="CE110" s="957"/>
      <c r="CF110" s="971">
        <v>87.1</v>
      </c>
      <c r="CG110" s="972"/>
      <c r="CH110" s="972"/>
      <c r="CI110" s="972"/>
      <c r="CJ110" s="972"/>
      <c r="CK110" s="973" t="s">
        <v>405</v>
      </c>
      <c r="CL110" s="974"/>
      <c r="CM110" s="953" t="s">
        <v>406</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223</v>
      </c>
      <c r="DH110" s="957"/>
      <c r="DI110" s="957"/>
      <c r="DJ110" s="957"/>
      <c r="DK110" s="957"/>
      <c r="DL110" s="957" t="s">
        <v>223</v>
      </c>
      <c r="DM110" s="957"/>
      <c r="DN110" s="957"/>
      <c r="DO110" s="957"/>
      <c r="DP110" s="957"/>
      <c r="DQ110" s="957" t="s">
        <v>223</v>
      </c>
      <c r="DR110" s="957"/>
      <c r="DS110" s="957"/>
      <c r="DT110" s="957"/>
      <c r="DU110" s="957"/>
      <c r="DV110" s="958" t="s">
        <v>223</v>
      </c>
      <c r="DW110" s="958"/>
      <c r="DX110" s="958"/>
      <c r="DY110" s="958"/>
      <c r="DZ110" s="959"/>
    </row>
    <row r="111" spans="1:131" s="199" customFormat="1" ht="26.25" customHeight="1">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223</v>
      </c>
      <c r="AB111" s="964"/>
      <c r="AC111" s="964"/>
      <c r="AD111" s="964"/>
      <c r="AE111" s="965"/>
      <c r="AF111" s="966" t="s">
        <v>223</v>
      </c>
      <c r="AG111" s="964"/>
      <c r="AH111" s="964"/>
      <c r="AI111" s="964"/>
      <c r="AJ111" s="965"/>
      <c r="AK111" s="966" t="s">
        <v>223</v>
      </c>
      <c r="AL111" s="964"/>
      <c r="AM111" s="964"/>
      <c r="AN111" s="964"/>
      <c r="AO111" s="965"/>
      <c r="AP111" s="967" t="s">
        <v>223</v>
      </c>
      <c r="AQ111" s="968"/>
      <c r="AR111" s="968"/>
      <c r="AS111" s="968"/>
      <c r="AT111" s="969"/>
      <c r="AU111" s="930"/>
      <c r="AV111" s="931"/>
      <c r="AW111" s="931"/>
      <c r="AX111" s="931"/>
      <c r="AY111" s="931"/>
      <c r="AZ111" s="979" t="s">
        <v>408</v>
      </c>
      <c r="BA111" s="980"/>
      <c r="BB111" s="980"/>
      <c r="BC111" s="980"/>
      <c r="BD111" s="980"/>
      <c r="BE111" s="980"/>
      <c r="BF111" s="980"/>
      <c r="BG111" s="980"/>
      <c r="BH111" s="980"/>
      <c r="BI111" s="980"/>
      <c r="BJ111" s="980"/>
      <c r="BK111" s="980"/>
      <c r="BL111" s="980"/>
      <c r="BM111" s="980"/>
      <c r="BN111" s="980"/>
      <c r="BO111" s="980"/>
      <c r="BP111" s="981"/>
      <c r="BQ111" s="949">
        <v>871980</v>
      </c>
      <c r="BR111" s="950"/>
      <c r="BS111" s="950"/>
      <c r="BT111" s="950"/>
      <c r="BU111" s="950"/>
      <c r="BV111" s="950">
        <v>742532</v>
      </c>
      <c r="BW111" s="950"/>
      <c r="BX111" s="950"/>
      <c r="BY111" s="950"/>
      <c r="BZ111" s="950"/>
      <c r="CA111" s="950">
        <v>625695</v>
      </c>
      <c r="CB111" s="950"/>
      <c r="CC111" s="950"/>
      <c r="CD111" s="950"/>
      <c r="CE111" s="950"/>
      <c r="CF111" s="944">
        <v>2</v>
      </c>
      <c r="CG111" s="945"/>
      <c r="CH111" s="945"/>
      <c r="CI111" s="945"/>
      <c r="CJ111" s="945"/>
      <c r="CK111" s="975"/>
      <c r="CL111" s="976"/>
      <c r="CM111" s="946" t="s">
        <v>409</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v>767385</v>
      </c>
      <c r="DH111" s="950"/>
      <c r="DI111" s="950"/>
      <c r="DJ111" s="950"/>
      <c r="DK111" s="950"/>
      <c r="DL111" s="950">
        <v>696540</v>
      </c>
      <c r="DM111" s="950"/>
      <c r="DN111" s="950"/>
      <c r="DO111" s="950"/>
      <c r="DP111" s="950"/>
      <c r="DQ111" s="950">
        <v>625695</v>
      </c>
      <c r="DR111" s="950"/>
      <c r="DS111" s="950"/>
      <c r="DT111" s="950"/>
      <c r="DU111" s="950"/>
      <c r="DV111" s="951">
        <v>2</v>
      </c>
      <c r="DW111" s="951"/>
      <c r="DX111" s="951"/>
      <c r="DY111" s="951"/>
      <c r="DZ111" s="952"/>
    </row>
    <row r="112" spans="1:131" s="199" customFormat="1" ht="26.25" customHeight="1">
      <c r="A112" s="982" t="s">
        <v>410</v>
      </c>
      <c r="B112" s="983"/>
      <c r="C112" s="980" t="s">
        <v>411</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223</v>
      </c>
      <c r="AB112" s="989"/>
      <c r="AC112" s="989"/>
      <c r="AD112" s="989"/>
      <c r="AE112" s="990"/>
      <c r="AF112" s="991" t="s">
        <v>223</v>
      </c>
      <c r="AG112" s="989"/>
      <c r="AH112" s="989"/>
      <c r="AI112" s="989"/>
      <c r="AJ112" s="990"/>
      <c r="AK112" s="991" t="s">
        <v>223</v>
      </c>
      <c r="AL112" s="989"/>
      <c r="AM112" s="989"/>
      <c r="AN112" s="989"/>
      <c r="AO112" s="990"/>
      <c r="AP112" s="992" t="s">
        <v>223</v>
      </c>
      <c r="AQ112" s="993"/>
      <c r="AR112" s="993"/>
      <c r="AS112" s="993"/>
      <c r="AT112" s="994"/>
      <c r="AU112" s="930"/>
      <c r="AV112" s="931"/>
      <c r="AW112" s="931"/>
      <c r="AX112" s="931"/>
      <c r="AY112" s="931"/>
      <c r="AZ112" s="979" t="s">
        <v>412</v>
      </c>
      <c r="BA112" s="980"/>
      <c r="BB112" s="980"/>
      <c r="BC112" s="980"/>
      <c r="BD112" s="980"/>
      <c r="BE112" s="980"/>
      <c r="BF112" s="980"/>
      <c r="BG112" s="980"/>
      <c r="BH112" s="980"/>
      <c r="BI112" s="980"/>
      <c r="BJ112" s="980"/>
      <c r="BK112" s="980"/>
      <c r="BL112" s="980"/>
      <c r="BM112" s="980"/>
      <c r="BN112" s="980"/>
      <c r="BO112" s="980"/>
      <c r="BP112" s="981"/>
      <c r="BQ112" s="949">
        <v>5219807</v>
      </c>
      <c r="BR112" s="950"/>
      <c r="BS112" s="950"/>
      <c r="BT112" s="950"/>
      <c r="BU112" s="950"/>
      <c r="BV112" s="950">
        <v>4935399</v>
      </c>
      <c r="BW112" s="950"/>
      <c r="BX112" s="950"/>
      <c r="BY112" s="950"/>
      <c r="BZ112" s="950"/>
      <c r="CA112" s="950">
        <v>5155308</v>
      </c>
      <c r="CB112" s="950"/>
      <c r="CC112" s="950"/>
      <c r="CD112" s="950"/>
      <c r="CE112" s="950"/>
      <c r="CF112" s="944">
        <v>16.3</v>
      </c>
      <c r="CG112" s="945"/>
      <c r="CH112" s="945"/>
      <c r="CI112" s="945"/>
      <c r="CJ112" s="945"/>
      <c r="CK112" s="975"/>
      <c r="CL112" s="976"/>
      <c r="CM112" s="946" t="s">
        <v>413</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223</v>
      </c>
      <c r="DH112" s="950"/>
      <c r="DI112" s="950"/>
      <c r="DJ112" s="950"/>
      <c r="DK112" s="950"/>
      <c r="DL112" s="950" t="s">
        <v>223</v>
      </c>
      <c r="DM112" s="950"/>
      <c r="DN112" s="950"/>
      <c r="DO112" s="950"/>
      <c r="DP112" s="950"/>
      <c r="DQ112" s="950" t="s">
        <v>223</v>
      </c>
      <c r="DR112" s="950"/>
      <c r="DS112" s="950"/>
      <c r="DT112" s="950"/>
      <c r="DU112" s="950"/>
      <c r="DV112" s="951" t="s">
        <v>223</v>
      </c>
      <c r="DW112" s="951"/>
      <c r="DX112" s="951"/>
      <c r="DY112" s="951"/>
      <c r="DZ112" s="952"/>
    </row>
    <row r="113" spans="1:130" s="199" customFormat="1" ht="26.25" customHeight="1">
      <c r="A113" s="984"/>
      <c r="B113" s="985"/>
      <c r="C113" s="980" t="s">
        <v>414</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940387</v>
      </c>
      <c r="AB113" s="964"/>
      <c r="AC113" s="964"/>
      <c r="AD113" s="964"/>
      <c r="AE113" s="965"/>
      <c r="AF113" s="966">
        <v>982566</v>
      </c>
      <c r="AG113" s="964"/>
      <c r="AH113" s="964"/>
      <c r="AI113" s="964"/>
      <c r="AJ113" s="965"/>
      <c r="AK113" s="966">
        <v>1018541</v>
      </c>
      <c r="AL113" s="964"/>
      <c r="AM113" s="964"/>
      <c r="AN113" s="964"/>
      <c r="AO113" s="965"/>
      <c r="AP113" s="967">
        <v>3.2</v>
      </c>
      <c r="AQ113" s="968"/>
      <c r="AR113" s="968"/>
      <c r="AS113" s="968"/>
      <c r="AT113" s="969"/>
      <c r="AU113" s="930"/>
      <c r="AV113" s="931"/>
      <c r="AW113" s="931"/>
      <c r="AX113" s="931"/>
      <c r="AY113" s="931"/>
      <c r="AZ113" s="979" t="s">
        <v>415</v>
      </c>
      <c r="BA113" s="980"/>
      <c r="BB113" s="980"/>
      <c r="BC113" s="980"/>
      <c r="BD113" s="980"/>
      <c r="BE113" s="980"/>
      <c r="BF113" s="980"/>
      <c r="BG113" s="980"/>
      <c r="BH113" s="980"/>
      <c r="BI113" s="980"/>
      <c r="BJ113" s="980"/>
      <c r="BK113" s="980"/>
      <c r="BL113" s="980"/>
      <c r="BM113" s="980"/>
      <c r="BN113" s="980"/>
      <c r="BO113" s="980"/>
      <c r="BP113" s="981"/>
      <c r="BQ113" s="949">
        <v>1288707</v>
      </c>
      <c r="BR113" s="950"/>
      <c r="BS113" s="950"/>
      <c r="BT113" s="950"/>
      <c r="BU113" s="950"/>
      <c r="BV113" s="950">
        <v>1197049</v>
      </c>
      <c r="BW113" s="950"/>
      <c r="BX113" s="950"/>
      <c r="BY113" s="950"/>
      <c r="BZ113" s="950"/>
      <c r="CA113" s="950">
        <v>1067208</v>
      </c>
      <c r="CB113" s="950"/>
      <c r="CC113" s="950"/>
      <c r="CD113" s="950"/>
      <c r="CE113" s="950"/>
      <c r="CF113" s="944">
        <v>3.4</v>
      </c>
      <c r="CG113" s="945"/>
      <c r="CH113" s="945"/>
      <c r="CI113" s="945"/>
      <c r="CJ113" s="945"/>
      <c r="CK113" s="975"/>
      <c r="CL113" s="976"/>
      <c r="CM113" s="946" t="s">
        <v>416</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223</v>
      </c>
      <c r="DH113" s="989"/>
      <c r="DI113" s="989"/>
      <c r="DJ113" s="989"/>
      <c r="DK113" s="990"/>
      <c r="DL113" s="991" t="s">
        <v>223</v>
      </c>
      <c r="DM113" s="989"/>
      <c r="DN113" s="989"/>
      <c r="DO113" s="989"/>
      <c r="DP113" s="990"/>
      <c r="DQ113" s="991" t="s">
        <v>223</v>
      </c>
      <c r="DR113" s="989"/>
      <c r="DS113" s="989"/>
      <c r="DT113" s="989"/>
      <c r="DU113" s="990"/>
      <c r="DV113" s="992" t="s">
        <v>223</v>
      </c>
      <c r="DW113" s="993"/>
      <c r="DX113" s="993"/>
      <c r="DY113" s="993"/>
      <c r="DZ113" s="994"/>
    </row>
    <row r="114" spans="1:130" s="199" customFormat="1" ht="26.25" customHeight="1">
      <c r="A114" s="984"/>
      <c r="B114" s="985"/>
      <c r="C114" s="980" t="s">
        <v>417</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170740</v>
      </c>
      <c r="AB114" s="989"/>
      <c r="AC114" s="989"/>
      <c r="AD114" s="989"/>
      <c r="AE114" s="990"/>
      <c r="AF114" s="991">
        <v>167777</v>
      </c>
      <c r="AG114" s="989"/>
      <c r="AH114" s="989"/>
      <c r="AI114" s="989"/>
      <c r="AJ114" s="990"/>
      <c r="AK114" s="991">
        <v>148510</v>
      </c>
      <c r="AL114" s="989"/>
      <c r="AM114" s="989"/>
      <c r="AN114" s="989"/>
      <c r="AO114" s="990"/>
      <c r="AP114" s="992">
        <v>0.5</v>
      </c>
      <c r="AQ114" s="993"/>
      <c r="AR114" s="993"/>
      <c r="AS114" s="993"/>
      <c r="AT114" s="994"/>
      <c r="AU114" s="930"/>
      <c r="AV114" s="931"/>
      <c r="AW114" s="931"/>
      <c r="AX114" s="931"/>
      <c r="AY114" s="931"/>
      <c r="AZ114" s="979" t="s">
        <v>418</v>
      </c>
      <c r="BA114" s="980"/>
      <c r="BB114" s="980"/>
      <c r="BC114" s="980"/>
      <c r="BD114" s="980"/>
      <c r="BE114" s="980"/>
      <c r="BF114" s="980"/>
      <c r="BG114" s="980"/>
      <c r="BH114" s="980"/>
      <c r="BI114" s="980"/>
      <c r="BJ114" s="980"/>
      <c r="BK114" s="980"/>
      <c r="BL114" s="980"/>
      <c r="BM114" s="980"/>
      <c r="BN114" s="980"/>
      <c r="BO114" s="980"/>
      <c r="BP114" s="981"/>
      <c r="BQ114" s="949">
        <v>5901555</v>
      </c>
      <c r="BR114" s="950"/>
      <c r="BS114" s="950"/>
      <c r="BT114" s="950"/>
      <c r="BU114" s="950"/>
      <c r="BV114" s="950">
        <v>5684231</v>
      </c>
      <c r="BW114" s="950"/>
      <c r="BX114" s="950"/>
      <c r="BY114" s="950"/>
      <c r="BZ114" s="950"/>
      <c r="CA114" s="950">
        <v>5674318</v>
      </c>
      <c r="CB114" s="950"/>
      <c r="CC114" s="950"/>
      <c r="CD114" s="950"/>
      <c r="CE114" s="950"/>
      <c r="CF114" s="944">
        <v>17.899999999999999</v>
      </c>
      <c r="CG114" s="945"/>
      <c r="CH114" s="945"/>
      <c r="CI114" s="945"/>
      <c r="CJ114" s="945"/>
      <c r="CK114" s="975"/>
      <c r="CL114" s="976"/>
      <c r="CM114" s="946" t="s">
        <v>419</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223</v>
      </c>
      <c r="DH114" s="989"/>
      <c r="DI114" s="989"/>
      <c r="DJ114" s="989"/>
      <c r="DK114" s="990"/>
      <c r="DL114" s="991" t="s">
        <v>223</v>
      </c>
      <c r="DM114" s="989"/>
      <c r="DN114" s="989"/>
      <c r="DO114" s="989"/>
      <c r="DP114" s="990"/>
      <c r="DQ114" s="991" t="s">
        <v>223</v>
      </c>
      <c r="DR114" s="989"/>
      <c r="DS114" s="989"/>
      <c r="DT114" s="989"/>
      <c r="DU114" s="990"/>
      <c r="DV114" s="992" t="s">
        <v>223</v>
      </c>
      <c r="DW114" s="993"/>
      <c r="DX114" s="993"/>
      <c r="DY114" s="993"/>
      <c r="DZ114" s="994"/>
    </row>
    <row r="115" spans="1:130" s="199" customFormat="1" ht="26.25" customHeight="1">
      <c r="A115" s="984"/>
      <c r="B115" s="985"/>
      <c r="C115" s="980" t="s">
        <v>420</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155816</v>
      </c>
      <c r="AB115" s="964"/>
      <c r="AC115" s="964"/>
      <c r="AD115" s="964"/>
      <c r="AE115" s="965"/>
      <c r="AF115" s="966">
        <v>112309</v>
      </c>
      <c r="AG115" s="964"/>
      <c r="AH115" s="964"/>
      <c r="AI115" s="964"/>
      <c r="AJ115" s="965"/>
      <c r="AK115" s="966">
        <v>70845</v>
      </c>
      <c r="AL115" s="964"/>
      <c r="AM115" s="964"/>
      <c r="AN115" s="964"/>
      <c r="AO115" s="965"/>
      <c r="AP115" s="967">
        <v>0.2</v>
      </c>
      <c r="AQ115" s="968"/>
      <c r="AR115" s="968"/>
      <c r="AS115" s="968"/>
      <c r="AT115" s="969"/>
      <c r="AU115" s="930"/>
      <c r="AV115" s="931"/>
      <c r="AW115" s="931"/>
      <c r="AX115" s="931"/>
      <c r="AY115" s="931"/>
      <c r="AZ115" s="979" t="s">
        <v>421</v>
      </c>
      <c r="BA115" s="980"/>
      <c r="BB115" s="980"/>
      <c r="BC115" s="980"/>
      <c r="BD115" s="980"/>
      <c r="BE115" s="980"/>
      <c r="BF115" s="980"/>
      <c r="BG115" s="980"/>
      <c r="BH115" s="980"/>
      <c r="BI115" s="980"/>
      <c r="BJ115" s="980"/>
      <c r="BK115" s="980"/>
      <c r="BL115" s="980"/>
      <c r="BM115" s="980"/>
      <c r="BN115" s="980"/>
      <c r="BO115" s="980"/>
      <c r="BP115" s="981"/>
      <c r="BQ115" s="949" t="s">
        <v>223</v>
      </c>
      <c r="BR115" s="950"/>
      <c r="BS115" s="950"/>
      <c r="BT115" s="950"/>
      <c r="BU115" s="950"/>
      <c r="BV115" s="950" t="s">
        <v>223</v>
      </c>
      <c r="BW115" s="950"/>
      <c r="BX115" s="950"/>
      <c r="BY115" s="950"/>
      <c r="BZ115" s="950"/>
      <c r="CA115" s="950" t="s">
        <v>223</v>
      </c>
      <c r="CB115" s="950"/>
      <c r="CC115" s="950"/>
      <c r="CD115" s="950"/>
      <c r="CE115" s="950"/>
      <c r="CF115" s="944" t="s">
        <v>223</v>
      </c>
      <c r="CG115" s="945"/>
      <c r="CH115" s="945"/>
      <c r="CI115" s="945"/>
      <c r="CJ115" s="945"/>
      <c r="CK115" s="975"/>
      <c r="CL115" s="976"/>
      <c r="CM115" s="979" t="s">
        <v>422</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981"/>
      <c r="DG115" s="988">
        <v>104595</v>
      </c>
      <c r="DH115" s="989"/>
      <c r="DI115" s="989"/>
      <c r="DJ115" s="989"/>
      <c r="DK115" s="990"/>
      <c r="DL115" s="991">
        <v>45992</v>
      </c>
      <c r="DM115" s="989"/>
      <c r="DN115" s="989"/>
      <c r="DO115" s="989"/>
      <c r="DP115" s="990"/>
      <c r="DQ115" s="991" t="s">
        <v>223</v>
      </c>
      <c r="DR115" s="989"/>
      <c r="DS115" s="989"/>
      <c r="DT115" s="989"/>
      <c r="DU115" s="990"/>
      <c r="DV115" s="992" t="s">
        <v>223</v>
      </c>
      <c r="DW115" s="993"/>
      <c r="DX115" s="993"/>
      <c r="DY115" s="993"/>
      <c r="DZ115" s="994"/>
    </row>
    <row r="116" spans="1:130" s="199" customFormat="1" ht="26.25" customHeight="1">
      <c r="A116" s="986"/>
      <c r="B116" s="987"/>
      <c r="C116" s="995" t="s">
        <v>423</v>
      </c>
      <c r="D116" s="995"/>
      <c r="E116" s="995"/>
      <c r="F116" s="995"/>
      <c r="G116" s="995"/>
      <c r="H116" s="995"/>
      <c r="I116" s="995"/>
      <c r="J116" s="995"/>
      <c r="K116" s="995"/>
      <c r="L116" s="995"/>
      <c r="M116" s="995"/>
      <c r="N116" s="995"/>
      <c r="O116" s="995"/>
      <c r="P116" s="995"/>
      <c r="Q116" s="995"/>
      <c r="R116" s="995"/>
      <c r="S116" s="995"/>
      <c r="T116" s="995"/>
      <c r="U116" s="995"/>
      <c r="V116" s="995"/>
      <c r="W116" s="995"/>
      <c r="X116" s="995"/>
      <c r="Y116" s="995"/>
      <c r="Z116" s="996"/>
      <c r="AA116" s="988" t="s">
        <v>223</v>
      </c>
      <c r="AB116" s="989"/>
      <c r="AC116" s="989"/>
      <c r="AD116" s="989"/>
      <c r="AE116" s="990"/>
      <c r="AF116" s="991" t="s">
        <v>223</v>
      </c>
      <c r="AG116" s="989"/>
      <c r="AH116" s="989"/>
      <c r="AI116" s="989"/>
      <c r="AJ116" s="990"/>
      <c r="AK116" s="991" t="s">
        <v>223</v>
      </c>
      <c r="AL116" s="989"/>
      <c r="AM116" s="989"/>
      <c r="AN116" s="989"/>
      <c r="AO116" s="990"/>
      <c r="AP116" s="992" t="s">
        <v>223</v>
      </c>
      <c r="AQ116" s="993"/>
      <c r="AR116" s="993"/>
      <c r="AS116" s="993"/>
      <c r="AT116" s="994"/>
      <c r="AU116" s="930"/>
      <c r="AV116" s="931"/>
      <c r="AW116" s="931"/>
      <c r="AX116" s="931"/>
      <c r="AY116" s="931"/>
      <c r="AZ116" s="997" t="s">
        <v>424</v>
      </c>
      <c r="BA116" s="998"/>
      <c r="BB116" s="998"/>
      <c r="BC116" s="998"/>
      <c r="BD116" s="998"/>
      <c r="BE116" s="998"/>
      <c r="BF116" s="998"/>
      <c r="BG116" s="998"/>
      <c r="BH116" s="998"/>
      <c r="BI116" s="998"/>
      <c r="BJ116" s="998"/>
      <c r="BK116" s="998"/>
      <c r="BL116" s="998"/>
      <c r="BM116" s="998"/>
      <c r="BN116" s="998"/>
      <c r="BO116" s="998"/>
      <c r="BP116" s="999"/>
      <c r="BQ116" s="949" t="s">
        <v>223</v>
      </c>
      <c r="BR116" s="950"/>
      <c r="BS116" s="950"/>
      <c r="BT116" s="950"/>
      <c r="BU116" s="950"/>
      <c r="BV116" s="950" t="s">
        <v>223</v>
      </c>
      <c r="BW116" s="950"/>
      <c r="BX116" s="950"/>
      <c r="BY116" s="950"/>
      <c r="BZ116" s="950"/>
      <c r="CA116" s="950" t="s">
        <v>223</v>
      </c>
      <c r="CB116" s="950"/>
      <c r="CC116" s="950"/>
      <c r="CD116" s="950"/>
      <c r="CE116" s="950"/>
      <c r="CF116" s="944" t="s">
        <v>223</v>
      </c>
      <c r="CG116" s="945"/>
      <c r="CH116" s="945"/>
      <c r="CI116" s="945"/>
      <c r="CJ116" s="945"/>
      <c r="CK116" s="975"/>
      <c r="CL116" s="976"/>
      <c r="CM116" s="946" t="s">
        <v>425</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t="s">
        <v>223</v>
      </c>
      <c r="DH116" s="989"/>
      <c r="DI116" s="989"/>
      <c r="DJ116" s="989"/>
      <c r="DK116" s="990"/>
      <c r="DL116" s="991" t="s">
        <v>223</v>
      </c>
      <c r="DM116" s="989"/>
      <c r="DN116" s="989"/>
      <c r="DO116" s="989"/>
      <c r="DP116" s="990"/>
      <c r="DQ116" s="991" t="s">
        <v>223</v>
      </c>
      <c r="DR116" s="989"/>
      <c r="DS116" s="989"/>
      <c r="DT116" s="989"/>
      <c r="DU116" s="990"/>
      <c r="DV116" s="992" t="s">
        <v>223</v>
      </c>
      <c r="DW116" s="993"/>
      <c r="DX116" s="993"/>
      <c r="DY116" s="993"/>
      <c r="DZ116" s="994"/>
    </row>
    <row r="117" spans="1:130" s="199" customFormat="1" ht="26.25" customHeight="1">
      <c r="A117" s="934" t="s">
        <v>171</v>
      </c>
      <c r="B117" s="915"/>
      <c r="C117" s="915"/>
      <c r="D117" s="915"/>
      <c r="E117" s="915"/>
      <c r="F117" s="915"/>
      <c r="G117" s="915"/>
      <c r="H117" s="915"/>
      <c r="I117" s="915"/>
      <c r="J117" s="915"/>
      <c r="K117" s="915"/>
      <c r="L117" s="915"/>
      <c r="M117" s="915"/>
      <c r="N117" s="915"/>
      <c r="O117" s="915"/>
      <c r="P117" s="915"/>
      <c r="Q117" s="915"/>
      <c r="R117" s="915"/>
      <c r="S117" s="915"/>
      <c r="T117" s="915"/>
      <c r="U117" s="915"/>
      <c r="V117" s="915"/>
      <c r="W117" s="915"/>
      <c r="X117" s="915"/>
      <c r="Y117" s="1005" t="s">
        <v>426</v>
      </c>
      <c r="Z117" s="916"/>
      <c r="AA117" s="1006">
        <v>5245655</v>
      </c>
      <c r="AB117" s="1007"/>
      <c r="AC117" s="1007"/>
      <c r="AD117" s="1007"/>
      <c r="AE117" s="1008"/>
      <c r="AF117" s="1009">
        <v>4691347</v>
      </c>
      <c r="AG117" s="1007"/>
      <c r="AH117" s="1007"/>
      <c r="AI117" s="1007"/>
      <c r="AJ117" s="1008"/>
      <c r="AK117" s="1009">
        <v>4636584</v>
      </c>
      <c r="AL117" s="1007"/>
      <c r="AM117" s="1007"/>
      <c r="AN117" s="1007"/>
      <c r="AO117" s="1008"/>
      <c r="AP117" s="1010"/>
      <c r="AQ117" s="1011"/>
      <c r="AR117" s="1011"/>
      <c r="AS117" s="1011"/>
      <c r="AT117" s="1012"/>
      <c r="AU117" s="930"/>
      <c r="AV117" s="931"/>
      <c r="AW117" s="931"/>
      <c r="AX117" s="931"/>
      <c r="AY117" s="931"/>
      <c r="AZ117" s="997" t="s">
        <v>427</v>
      </c>
      <c r="BA117" s="998"/>
      <c r="BB117" s="998"/>
      <c r="BC117" s="998"/>
      <c r="BD117" s="998"/>
      <c r="BE117" s="998"/>
      <c r="BF117" s="998"/>
      <c r="BG117" s="998"/>
      <c r="BH117" s="998"/>
      <c r="BI117" s="998"/>
      <c r="BJ117" s="998"/>
      <c r="BK117" s="998"/>
      <c r="BL117" s="998"/>
      <c r="BM117" s="998"/>
      <c r="BN117" s="998"/>
      <c r="BO117" s="998"/>
      <c r="BP117" s="999"/>
      <c r="BQ117" s="949" t="s">
        <v>223</v>
      </c>
      <c r="BR117" s="950"/>
      <c r="BS117" s="950"/>
      <c r="BT117" s="950"/>
      <c r="BU117" s="950"/>
      <c r="BV117" s="950" t="s">
        <v>223</v>
      </c>
      <c r="BW117" s="950"/>
      <c r="BX117" s="950"/>
      <c r="BY117" s="950"/>
      <c r="BZ117" s="950"/>
      <c r="CA117" s="950" t="s">
        <v>223</v>
      </c>
      <c r="CB117" s="950"/>
      <c r="CC117" s="950"/>
      <c r="CD117" s="950"/>
      <c r="CE117" s="950"/>
      <c r="CF117" s="944" t="s">
        <v>223</v>
      </c>
      <c r="CG117" s="945"/>
      <c r="CH117" s="945"/>
      <c r="CI117" s="945"/>
      <c r="CJ117" s="945"/>
      <c r="CK117" s="975"/>
      <c r="CL117" s="976"/>
      <c r="CM117" s="946" t="s">
        <v>428</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223</v>
      </c>
      <c r="DH117" s="989"/>
      <c r="DI117" s="989"/>
      <c r="DJ117" s="989"/>
      <c r="DK117" s="990"/>
      <c r="DL117" s="991" t="s">
        <v>223</v>
      </c>
      <c r="DM117" s="989"/>
      <c r="DN117" s="989"/>
      <c r="DO117" s="989"/>
      <c r="DP117" s="990"/>
      <c r="DQ117" s="991" t="s">
        <v>223</v>
      </c>
      <c r="DR117" s="989"/>
      <c r="DS117" s="989"/>
      <c r="DT117" s="989"/>
      <c r="DU117" s="990"/>
      <c r="DV117" s="992" t="s">
        <v>223</v>
      </c>
      <c r="DW117" s="993"/>
      <c r="DX117" s="993"/>
      <c r="DY117" s="993"/>
      <c r="DZ117" s="994"/>
    </row>
    <row r="118" spans="1:130" s="199" customFormat="1" ht="26.25" customHeight="1">
      <c r="A118" s="934" t="s">
        <v>402</v>
      </c>
      <c r="B118" s="915"/>
      <c r="C118" s="915"/>
      <c r="D118" s="915"/>
      <c r="E118" s="915"/>
      <c r="F118" s="915"/>
      <c r="G118" s="915"/>
      <c r="H118" s="915"/>
      <c r="I118" s="915"/>
      <c r="J118" s="915"/>
      <c r="K118" s="915"/>
      <c r="L118" s="915"/>
      <c r="M118" s="915"/>
      <c r="N118" s="915"/>
      <c r="O118" s="915"/>
      <c r="P118" s="915"/>
      <c r="Q118" s="915"/>
      <c r="R118" s="915"/>
      <c r="S118" s="915"/>
      <c r="T118" s="915"/>
      <c r="U118" s="915"/>
      <c r="V118" s="915"/>
      <c r="W118" s="915"/>
      <c r="X118" s="915"/>
      <c r="Y118" s="915"/>
      <c r="Z118" s="916"/>
      <c r="AA118" s="914" t="s">
        <v>400</v>
      </c>
      <c r="AB118" s="915"/>
      <c r="AC118" s="915"/>
      <c r="AD118" s="915"/>
      <c r="AE118" s="916"/>
      <c r="AF118" s="914" t="s">
        <v>289</v>
      </c>
      <c r="AG118" s="915"/>
      <c r="AH118" s="915"/>
      <c r="AI118" s="915"/>
      <c r="AJ118" s="916"/>
      <c r="AK118" s="914" t="s">
        <v>288</v>
      </c>
      <c r="AL118" s="915"/>
      <c r="AM118" s="915"/>
      <c r="AN118" s="915"/>
      <c r="AO118" s="916"/>
      <c r="AP118" s="1001" t="s">
        <v>401</v>
      </c>
      <c r="AQ118" s="1002"/>
      <c r="AR118" s="1002"/>
      <c r="AS118" s="1002"/>
      <c r="AT118" s="1003"/>
      <c r="AU118" s="930"/>
      <c r="AV118" s="931"/>
      <c r="AW118" s="931"/>
      <c r="AX118" s="931"/>
      <c r="AY118" s="931"/>
      <c r="AZ118" s="1004" t="s">
        <v>429</v>
      </c>
      <c r="BA118" s="995"/>
      <c r="BB118" s="995"/>
      <c r="BC118" s="995"/>
      <c r="BD118" s="995"/>
      <c r="BE118" s="995"/>
      <c r="BF118" s="995"/>
      <c r="BG118" s="995"/>
      <c r="BH118" s="995"/>
      <c r="BI118" s="995"/>
      <c r="BJ118" s="995"/>
      <c r="BK118" s="995"/>
      <c r="BL118" s="995"/>
      <c r="BM118" s="995"/>
      <c r="BN118" s="995"/>
      <c r="BO118" s="995"/>
      <c r="BP118" s="996"/>
      <c r="BQ118" s="1027" t="s">
        <v>223</v>
      </c>
      <c r="BR118" s="1028"/>
      <c r="BS118" s="1028"/>
      <c r="BT118" s="1028"/>
      <c r="BU118" s="1028"/>
      <c r="BV118" s="1028" t="s">
        <v>223</v>
      </c>
      <c r="BW118" s="1028"/>
      <c r="BX118" s="1028"/>
      <c r="BY118" s="1028"/>
      <c r="BZ118" s="1028"/>
      <c r="CA118" s="1028" t="s">
        <v>223</v>
      </c>
      <c r="CB118" s="1028"/>
      <c r="CC118" s="1028"/>
      <c r="CD118" s="1028"/>
      <c r="CE118" s="1028"/>
      <c r="CF118" s="944" t="s">
        <v>223</v>
      </c>
      <c r="CG118" s="945"/>
      <c r="CH118" s="945"/>
      <c r="CI118" s="945"/>
      <c r="CJ118" s="945"/>
      <c r="CK118" s="975"/>
      <c r="CL118" s="976"/>
      <c r="CM118" s="946" t="s">
        <v>430</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223</v>
      </c>
      <c r="DH118" s="989"/>
      <c r="DI118" s="989"/>
      <c r="DJ118" s="989"/>
      <c r="DK118" s="990"/>
      <c r="DL118" s="991" t="s">
        <v>223</v>
      </c>
      <c r="DM118" s="989"/>
      <c r="DN118" s="989"/>
      <c r="DO118" s="989"/>
      <c r="DP118" s="990"/>
      <c r="DQ118" s="991" t="s">
        <v>223</v>
      </c>
      <c r="DR118" s="989"/>
      <c r="DS118" s="989"/>
      <c r="DT118" s="989"/>
      <c r="DU118" s="990"/>
      <c r="DV118" s="992" t="s">
        <v>223</v>
      </c>
      <c r="DW118" s="993"/>
      <c r="DX118" s="993"/>
      <c r="DY118" s="993"/>
      <c r="DZ118" s="994"/>
    </row>
    <row r="119" spans="1:130" s="199" customFormat="1" ht="26.25" customHeight="1">
      <c r="A119" s="1088" t="s">
        <v>405</v>
      </c>
      <c r="B119" s="974"/>
      <c r="C119" s="953" t="s">
        <v>406</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21" t="s">
        <v>223</v>
      </c>
      <c r="AB119" s="922"/>
      <c r="AC119" s="922"/>
      <c r="AD119" s="922"/>
      <c r="AE119" s="923"/>
      <c r="AF119" s="924" t="s">
        <v>223</v>
      </c>
      <c r="AG119" s="922"/>
      <c r="AH119" s="922"/>
      <c r="AI119" s="922"/>
      <c r="AJ119" s="923"/>
      <c r="AK119" s="924" t="s">
        <v>223</v>
      </c>
      <c r="AL119" s="922"/>
      <c r="AM119" s="922"/>
      <c r="AN119" s="922"/>
      <c r="AO119" s="923"/>
      <c r="AP119" s="925" t="s">
        <v>223</v>
      </c>
      <c r="AQ119" s="926"/>
      <c r="AR119" s="926"/>
      <c r="AS119" s="926"/>
      <c r="AT119" s="927"/>
      <c r="AU119" s="932"/>
      <c r="AV119" s="933"/>
      <c r="AW119" s="933"/>
      <c r="AX119" s="933"/>
      <c r="AY119" s="933"/>
      <c r="AZ119" s="230" t="s">
        <v>171</v>
      </c>
      <c r="BA119" s="230"/>
      <c r="BB119" s="230"/>
      <c r="BC119" s="230"/>
      <c r="BD119" s="230"/>
      <c r="BE119" s="230"/>
      <c r="BF119" s="230"/>
      <c r="BG119" s="230"/>
      <c r="BH119" s="230"/>
      <c r="BI119" s="230"/>
      <c r="BJ119" s="230"/>
      <c r="BK119" s="230"/>
      <c r="BL119" s="230"/>
      <c r="BM119" s="230"/>
      <c r="BN119" s="230"/>
      <c r="BO119" s="1005" t="s">
        <v>431</v>
      </c>
      <c r="BP119" s="1036"/>
      <c r="BQ119" s="1027">
        <v>42790091</v>
      </c>
      <c r="BR119" s="1028"/>
      <c r="BS119" s="1028"/>
      <c r="BT119" s="1028"/>
      <c r="BU119" s="1028"/>
      <c r="BV119" s="1028">
        <v>41646688</v>
      </c>
      <c r="BW119" s="1028"/>
      <c r="BX119" s="1028"/>
      <c r="BY119" s="1028"/>
      <c r="BZ119" s="1028"/>
      <c r="CA119" s="1028">
        <v>40072493</v>
      </c>
      <c r="CB119" s="1028"/>
      <c r="CC119" s="1028"/>
      <c r="CD119" s="1028"/>
      <c r="CE119" s="1028"/>
      <c r="CF119" s="1029"/>
      <c r="CG119" s="1030"/>
      <c r="CH119" s="1030"/>
      <c r="CI119" s="1030"/>
      <c r="CJ119" s="1031"/>
      <c r="CK119" s="977"/>
      <c r="CL119" s="978"/>
      <c r="CM119" s="1032" t="s">
        <v>432</v>
      </c>
      <c r="CN119" s="1033"/>
      <c r="CO119" s="1033"/>
      <c r="CP119" s="1033"/>
      <c r="CQ119" s="1033"/>
      <c r="CR119" s="1033"/>
      <c r="CS119" s="1033"/>
      <c r="CT119" s="1033"/>
      <c r="CU119" s="1033"/>
      <c r="CV119" s="1033"/>
      <c r="CW119" s="1033"/>
      <c r="CX119" s="1033"/>
      <c r="CY119" s="1033"/>
      <c r="CZ119" s="1033"/>
      <c r="DA119" s="1033"/>
      <c r="DB119" s="1033"/>
      <c r="DC119" s="1033"/>
      <c r="DD119" s="1033"/>
      <c r="DE119" s="1033"/>
      <c r="DF119" s="1034"/>
      <c r="DG119" s="1035" t="s">
        <v>223</v>
      </c>
      <c r="DH119" s="1014"/>
      <c r="DI119" s="1014"/>
      <c r="DJ119" s="1014"/>
      <c r="DK119" s="1015"/>
      <c r="DL119" s="1013" t="s">
        <v>223</v>
      </c>
      <c r="DM119" s="1014"/>
      <c r="DN119" s="1014"/>
      <c r="DO119" s="1014"/>
      <c r="DP119" s="1015"/>
      <c r="DQ119" s="1013" t="s">
        <v>223</v>
      </c>
      <c r="DR119" s="1014"/>
      <c r="DS119" s="1014"/>
      <c r="DT119" s="1014"/>
      <c r="DU119" s="1015"/>
      <c r="DV119" s="1016" t="s">
        <v>223</v>
      </c>
      <c r="DW119" s="1017"/>
      <c r="DX119" s="1017"/>
      <c r="DY119" s="1017"/>
      <c r="DZ119" s="1018"/>
    </row>
    <row r="120" spans="1:130" s="199" customFormat="1" ht="26.25" customHeight="1">
      <c r="A120" s="1089"/>
      <c r="B120" s="976"/>
      <c r="C120" s="946" t="s">
        <v>409</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v>70844</v>
      </c>
      <c r="AB120" s="989"/>
      <c r="AC120" s="989"/>
      <c r="AD120" s="989"/>
      <c r="AE120" s="990"/>
      <c r="AF120" s="991">
        <v>70845</v>
      </c>
      <c r="AG120" s="989"/>
      <c r="AH120" s="989"/>
      <c r="AI120" s="989"/>
      <c r="AJ120" s="990"/>
      <c r="AK120" s="991">
        <v>70845</v>
      </c>
      <c r="AL120" s="989"/>
      <c r="AM120" s="989"/>
      <c r="AN120" s="989"/>
      <c r="AO120" s="990"/>
      <c r="AP120" s="992">
        <v>0.2</v>
      </c>
      <c r="AQ120" s="993"/>
      <c r="AR120" s="993"/>
      <c r="AS120" s="993"/>
      <c r="AT120" s="994"/>
      <c r="AU120" s="1019" t="s">
        <v>433</v>
      </c>
      <c r="AV120" s="1020"/>
      <c r="AW120" s="1020"/>
      <c r="AX120" s="1020"/>
      <c r="AY120" s="1021"/>
      <c r="AZ120" s="970" t="s">
        <v>434</v>
      </c>
      <c r="BA120" s="919"/>
      <c r="BB120" s="919"/>
      <c r="BC120" s="919"/>
      <c r="BD120" s="919"/>
      <c r="BE120" s="919"/>
      <c r="BF120" s="919"/>
      <c r="BG120" s="919"/>
      <c r="BH120" s="919"/>
      <c r="BI120" s="919"/>
      <c r="BJ120" s="919"/>
      <c r="BK120" s="919"/>
      <c r="BL120" s="919"/>
      <c r="BM120" s="919"/>
      <c r="BN120" s="919"/>
      <c r="BO120" s="919"/>
      <c r="BP120" s="920"/>
      <c r="BQ120" s="956">
        <v>10303306</v>
      </c>
      <c r="BR120" s="957"/>
      <c r="BS120" s="957"/>
      <c r="BT120" s="957"/>
      <c r="BU120" s="957"/>
      <c r="BV120" s="957">
        <v>11178711</v>
      </c>
      <c r="BW120" s="957"/>
      <c r="BX120" s="957"/>
      <c r="BY120" s="957"/>
      <c r="BZ120" s="957"/>
      <c r="CA120" s="957">
        <v>10394176</v>
      </c>
      <c r="CB120" s="957"/>
      <c r="CC120" s="957"/>
      <c r="CD120" s="957"/>
      <c r="CE120" s="957"/>
      <c r="CF120" s="971">
        <v>32.9</v>
      </c>
      <c r="CG120" s="972"/>
      <c r="CH120" s="972"/>
      <c r="CI120" s="972"/>
      <c r="CJ120" s="972"/>
      <c r="CK120" s="1037" t="s">
        <v>435</v>
      </c>
      <c r="CL120" s="1038"/>
      <c r="CM120" s="1038"/>
      <c r="CN120" s="1038"/>
      <c r="CO120" s="1039"/>
      <c r="CP120" s="1045" t="s">
        <v>384</v>
      </c>
      <c r="CQ120" s="1046"/>
      <c r="CR120" s="1046"/>
      <c r="CS120" s="1046"/>
      <c r="CT120" s="1046"/>
      <c r="CU120" s="1046"/>
      <c r="CV120" s="1046"/>
      <c r="CW120" s="1046"/>
      <c r="CX120" s="1046"/>
      <c r="CY120" s="1046"/>
      <c r="CZ120" s="1046"/>
      <c r="DA120" s="1046"/>
      <c r="DB120" s="1046"/>
      <c r="DC120" s="1046"/>
      <c r="DD120" s="1046"/>
      <c r="DE120" s="1046"/>
      <c r="DF120" s="1047"/>
      <c r="DG120" s="956">
        <v>5219807</v>
      </c>
      <c r="DH120" s="957"/>
      <c r="DI120" s="957"/>
      <c r="DJ120" s="957"/>
      <c r="DK120" s="957"/>
      <c r="DL120" s="957">
        <v>4935399</v>
      </c>
      <c r="DM120" s="957"/>
      <c r="DN120" s="957"/>
      <c r="DO120" s="957"/>
      <c r="DP120" s="957"/>
      <c r="DQ120" s="957">
        <v>5155308</v>
      </c>
      <c r="DR120" s="957"/>
      <c r="DS120" s="957"/>
      <c r="DT120" s="957"/>
      <c r="DU120" s="957"/>
      <c r="DV120" s="958">
        <v>16.3</v>
      </c>
      <c r="DW120" s="958"/>
      <c r="DX120" s="958"/>
      <c r="DY120" s="958"/>
      <c r="DZ120" s="959"/>
    </row>
    <row r="121" spans="1:130" s="199" customFormat="1" ht="26.25" customHeight="1">
      <c r="A121" s="1089"/>
      <c r="B121" s="976"/>
      <c r="C121" s="997" t="s">
        <v>436</v>
      </c>
      <c r="D121" s="998"/>
      <c r="E121" s="998"/>
      <c r="F121" s="998"/>
      <c r="G121" s="998"/>
      <c r="H121" s="998"/>
      <c r="I121" s="998"/>
      <c r="J121" s="998"/>
      <c r="K121" s="998"/>
      <c r="L121" s="998"/>
      <c r="M121" s="998"/>
      <c r="N121" s="998"/>
      <c r="O121" s="998"/>
      <c r="P121" s="998"/>
      <c r="Q121" s="998"/>
      <c r="R121" s="998"/>
      <c r="S121" s="998"/>
      <c r="T121" s="998"/>
      <c r="U121" s="998"/>
      <c r="V121" s="998"/>
      <c r="W121" s="998"/>
      <c r="X121" s="998"/>
      <c r="Y121" s="998"/>
      <c r="Z121" s="999"/>
      <c r="AA121" s="988" t="s">
        <v>223</v>
      </c>
      <c r="AB121" s="989"/>
      <c r="AC121" s="989"/>
      <c r="AD121" s="989"/>
      <c r="AE121" s="990"/>
      <c r="AF121" s="991" t="s">
        <v>223</v>
      </c>
      <c r="AG121" s="989"/>
      <c r="AH121" s="989"/>
      <c r="AI121" s="989"/>
      <c r="AJ121" s="990"/>
      <c r="AK121" s="991" t="s">
        <v>223</v>
      </c>
      <c r="AL121" s="989"/>
      <c r="AM121" s="989"/>
      <c r="AN121" s="989"/>
      <c r="AO121" s="990"/>
      <c r="AP121" s="992" t="s">
        <v>223</v>
      </c>
      <c r="AQ121" s="993"/>
      <c r="AR121" s="993"/>
      <c r="AS121" s="993"/>
      <c r="AT121" s="994"/>
      <c r="AU121" s="1022"/>
      <c r="AV121" s="1023"/>
      <c r="AW121" s="1023"/>
      <c r="AX121" s="1023"/>
      <c r="AY121" s="1024"/>
      <c r="AZ121" s="979" t="s">
        <v>437</v>
      </c>
      <c r="BA121" s="980"/>
      <c r="BB121" s="980"/>
      <c r="BC121" s="980"/>
      <c r="BD121" s="980"/>
      <c r="BE121" s="980"/>
      <c r="BF121" s="980"/>
      <c r="BG121" s="980"/>
      <c r="BH121" s="980"/>
      <c r="BI121" s="980"/>
      <c r="BJ121" s="980"/>
      <c r="BK121" s="980"/>
      <c r="BL121" s="980"/>
      <c r="BM121" s="980"/>
      <c r="BN121" s="980"/>
      <c r="BO121" s="980"/>
      <c r="BP121" s="981"/>
      <c r="BQ121" s="949">
        <v>8912247</v>
      </c>
      <c r="BR121" s="950"/>
      <c r="BS121" s="950"/>
      <c r="BT121" s="950"/>
      <c r="BU121" s="950"/>
      <c r="BV121" s="950">
        <v>7952149</v>
      </c>
      <c r="BW121" s="950"/>
      <c r="BX121" s="950"/>
      <c r="BY121" s="950"/>
      <c r="BZ121" s="950"/>
      <c r="CA121" s="950">
        <v>7896704</v>
      </c>
      <c r="CB121" s="950"/>
      <c r="CC121" s="950"/>
      <c r="CD121" s="950"/>
      <c r="CE121" s="950"/>
      <c r="CF121" s="944">
        <v>25</v>
      </c>
      <c r="CG121" s="945"/>
      <c r="CH121" s="945"/>
      <c r="CI121" s="945"/>
      <c r="CJ121" s="945"/>
      <c r="CK121" s="1040"/>
      <c r="CL121" s="1041"/>
      <c r="CM121" s="1041"/>
      <c r="CN121" s="1041"/>
      <c r="CO121" s="1042"/>
      <c r="CP121" s="1050"/>
      <c r="CQ121" s="1051"/>
      <c r="CR121" s="1051"/>
      <c r="CS121" s="1051"/>
      <c r="CT121" s="1051"/>
      <c r="CU121" s="1051"/>
      <c r="CV121" s="1051"/>
      <c r="CW121" s="1051"/>
      <c r="CX121" s="1051"/>
      <c r="CY121" s="1051"/>
      <c r="CZ121" s="1051"/>
      <c r="DA121" s="1051"/>
      <c r="DB121" s="1051"/>
      <c r="DC121" s="1051"/>
      <c r="DD121" s="1051"/>
      <c r="DE121" s="1051"/>
      <c r="DF121" s="1052"/>
      <c r="DG121" s="949"/>
      <c r="DH121" s="950"/>
      <c r="DI121" s="950"/>
      <c r="DJ121" s="950"/>
      <c r="DK121" s="950"/>
      <c r="DL121" s="950"/>
      <c r="DM121" s="950"/>
      <c r="DN121" s="950"/>
      <c r="DO121" s="950"/>
      <c r="DP121" s="950"/>
      <c r="DQ121" s="950"/>
      <c r="DR121" s="950"/>
      <c r="DS121" s="950"/>
      <c r="DT121" s="950"/>
      <c r="DU121" s="950"/>
      <c r="DV121" s="951"/>
      <c r="DW121" s="951"/>
      <c r="DX121" s="951"/>
      <c r="DY121" s="951"/>
      <c r="DZ121" s="952"/>
    </row>
    <row r="122" spans="1:130" s="199" customFormat="1" ht="26.25" customHeight="1">
      <c r="A122" s="1089"/>
      <c r="B122" s="976"/>
      <c r="C122" s="946" t="s">
        <v>419</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223</v>
      </c>
      <c r="AB122" s="989"/>
      <c r="AC122" s="989"/>
      <c r="AD122" s="989"/>
      <c r="AE122" s="990"/>
      <c r="AF122" s="991" t="s">
        <v>223</v>
      </c>
      <c r="AG122" s="989"/>
      <c r="AH122" s="989"/>
      <c r="AI122" s="989"/>
      <c r="AJ122" s="990"/>
      <c r="AK122" s="991" t="s">
        <v>223</v>
      </c>
      <c r="AL122" s="989"/>
      <c r="AM122" s="989"/>
      <c r="AN122" s="989"/>
      <c r="AO122" s="990"/>
      <c r="AP122" s="992" t="s">
        <v>223</v>
      </c>
      <c r="AQ122" s="993"/>
      <c r="AR122" s="993"/>
      <c r="AS122" s="993"/>
      <c r="AT122" s="994"/>
      <c r="AU122" s="1022"/>
      <c r="AV122" s="1023"/>
      <c r="AW122" s="1023"/>
      <c r="AX122" s="1023"/>
      <c r="AY122" s="1024"/>
      <c r="AZ122" s="1004" t="s">
        <v>438</v>
      </c>
      <c r="BA122" s="995"/>
      <c r="BB122" s="995"/>
      <c r="BC122" s="995"/>
      <c r="BD122" s="995"/>
      <c r="BE122" s="995"/>
      <c r="BF122" s="995"/>
      <c r="BG122" s="995"/>
      <c r="BH122" s="995"/>
      <c r="BI122" s="995"/>
      <c r="BJ122" s="995"/>
      <c r="BK122" s="995"/>
      <c r="BL122" s="995"/>
      <c r="BM122" s="995"/>
      <c r="BN122" s="995"/>
      <c r="BO122" s="995"/>
      <c r="BP122" s="996"/>
      <c r="BQ122" s="1027">
        <v>30884254</v>
      </c>
      <c r="BR122" s="1028"/>
      <c r="BS122" s="1028"/>
      <c r="BT122" s="1028"/>
      <c r="BU122" s="1028"/>
      <c r="BV122" s="1028">
        <v>29460456</v>
      </c>
      <c r="BW122" s="1028"/>
      <c r="BX122" s="1028"/>
      <c r="BY122" s="1028"/>
      <c r="BZ122" s="1028"/>
      <c r="CA122" s="1028">
        <v>27892552</v>
      </c>
      <c r="CB122" s="1028"/>
      <c r="CC122" s="1028"/>
      <c r="CD122" s="1028"/>
      <c r="CE122" s="1028"/>
      <c r="CF122" s="1048">
        <v>88.2</v>
      </c>
      <c r="CG122" s="1049"/>
      <c r="CH122" s="1049"/>
      <c r="CI122" s="1049"/>
      <c r="CJ122" s="1049"/>
      <c r="CK122" s="1040"/>
      <c r="CL122" s="1041"/>
      <c r="CM122" s="1041"/>
      <c r="CN122" s="1041"/>
      <c r="CO122" s="1042"/>
      <c r="CP122" s="1050"/>
      <c r="CQ122" s="1051"/>
      <c r="CR122" s="1051"/>
      <c r="CS122" s="1051"/>
      <c r="CT122" s="1051"/>
      <c r="CU122" s="1051"/>
      <c r="CV122" s="1051"/>
      <c r="CW122" s="1051"/>
      <c r="CX122" s="1051"/>
      <c r="CY122" s="1051"/>
      <c r="CZ122" s="1051"/>
      <c r="DA122" s="1051"/>
      <c r="DB122" s="1051"/>
      <c r="DC122" s="1051"/>
      <c r="DD122" s="1051"/>
      <c r="DE122" s="1051"/>
      <c r="DF122" s="1052"/>
      <c r="DG122" s="949"/>
      <c r="DH122" s="950"/>
      <c r="DI122" s="950"/>
      <c r="DJ122" s="950"/>
      <c r="DK122" s="950"/>
      <c r="DL122" s="950"/>
      <c r="DM122" s="950"/>
      <c r="DN122" s="950"/>
      <c r="DO122" s="950"/>
      <c r="DP122" s="950"/>
      <c r="DQ122" s="950"/>
      <c r="DR122" s="950"/>
      <c r="DS122" s="950"/>
      <c r="DT122" s="950"/>
      <c r="DU122" s="950"/>
      <c r="DV122" s="951"/>
      <c r="DW122" s="951"/>
      <c r="DX122" s="951"/>
      <c r="DY122" s="951"/>
      <c r="DZ122" s="952"/>
    </row>
    <row r="123" spans="1:130" s="199" customFormat="1" ht="26.25" customHeight="1">
      <c r="A123" s="1089"/>
      <c r="B123" s="976"/>
      <c r="C123" s="946" t="s">
        <v>425</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t="s">
        <v>223</v>
      </c>
      <c r="AB123" s="989"/>
      <c r="AC123" s="989"/>
      <c r="AD123" s="989"/>
      <c r="AE123" s="990"/>
      <c r="AF123" s="991" t="s">
        <v>223</v>
      </c>
      <c r="AG123" s="989"/>
      <c r="AH123" s="989"/>
      <c r="AI123" s="989"/>
      <c r="AJ123" s="990"/>
      <c r="AK123" s="991" t="s">
        <v>223</v>
      </c>
      <c r="AL123" s="989"/>
      <c r="AM123" s="989"/>
      <c r="AN123" s="989"/>
      <c r="AO123" s="990"/>
      <c r="AP123" s="992" t="s">
        <v>223</v>
      </c>
      <c r="AQ123" s="993"/>
      <c r="AR123" s="993"/>
      <c r="AS123" s="993"/>
      <c r="AT123" s="994"/>
      <c r="AU123" s="1025"/>
      <c r="AV123" s="1026"/>
      <c r="AW123" s="1026"/>
      <c r="AX123" s="1026"/>
      <c r="AY123" s="1026"/>
      <c r="AZ123" s="230" t="s">
        <v>171</v>
      </c>
      <c r="BA123" s="230"/>
      <c r="BB123" s="230"/>
      <c r="BC123" s="230"/>
      <c r="BD123" s="230"/>
      <c r="BE123" s="230"/>
      <c r="BF123" s="230"/>
      <c r="BG123" s="230"/>
      <c r="BH123" s="230"/>
      <c r="BI123" s="230"/>
      <c r="BJ123" s="230"/>
      <c r="BK123" s="230"/>
      <c r="BL123" s="230"/>
      <c r="BM123" s="230"/>
      <c r="BN123" s="230"/>
      <c r="BO123" s="1005" t="s">
        <v>439</v>
      </c>
      <c r="BP123" s="1036"/>
      <c r="BQ123" s="1095">
        <v>50099807</v>
      </c>
      <c r="BR123" s="1096"/>
      <c r="BS123" s="1096"/>
      <c r="BT123" s="1096"/>
      <c r="BU123" s="1096"/>
      <c r="BV123" s="1096">
        <v>48591316</v>
      </c>
      <c r="BW123" s="1096"/>
      <c r="BX123" s="1096"/>
      <c r="BY123" s="1096"/>
      <c r="BZ123" s="1096"/>
      <c r="CA123" s="1096">
        <v>46183432</v>
      </c>
      <c r="CB123" s="1096"/>
      <c r="CC123" s="1096"/>
      <c r="CD123" s="1096"/>
      <c r="CE123" s="1096"/>
      <c r="CF123" s="1029"/>
      <c r="CG123" s="1030"/>
      <c r="CH123" s="1030"/>
      <c r="CI123" s="1030"/>
      <c r="CJ123" s="1031"/>
      <c r="CK123" s="1040"/>
      <c r="CL123" s="1041"/>
      <c r="CM123" s="1041"/>
      <c r="CN123" s="1041"/>
      <c r="CO123" s="1042"/>
      <c r="CP123" s="1050"/>
      <c r="CQ123" s="1051"/>
      <c r="CR123" s="1051"/>
      <c r="CS123" s="1051"/>
      <c r="CT123" s="1051"/>
      <c r="CU123" s="1051"/>
      <c r="CV123" s="1051"/>
      <c r="CW123" s="1051"/>
      <c r="CX123" s="1051"/>
      <c r="CY123" s="1051"/>
      <c r="CZ123" s="1051"/>
      <c r="DA123" s="1051"/>
      <c r="DB123" s="1051"/>
      <c r="DC123" s="1051"/>
      <c r="DD123" s="1051"/>
      <c r="DE123" s="1051"/>
      <c r="DF123" s="1052"/>
      <c r="DG123" s="988"/>
      <c r="DH123" s="989"/>
      <c r="DI123" s="989"/>
      <c r="DJ123" s="989"/>
      <c r="DK123" s="990"/>
      <c r="DL123" s="991"/>
      <c r="DM123" s="989"/>
      <c r="DN123" s="989"/>
      <c r="DO123" s="989"/>
      <c r="DP123" s="990"/>
      <c r="DQ123" s="991"/>
      <c r="DR123" s="989"/>
      <c r="DS123" s="989"/>
      <c r="DT123" s="989"/>
      <c r="DU123" s="990"/>
      <c r="DV123" s="992"/>
      <c r="DW123" s="993"/>
      <c r="DX123" s="993"/>
      <c r="DY123" s="993"/>
      <c r="DZ123" s="994"/>
    </row>
    <row r="124" spans="1:130" s="199" customFormat="1" ht="26.25" customHeight="1" thickBot="1">
      <c r="A124" s="1089"/>
      <c r="B124" s="976"/>
      <c r="C124" s="946" t="s">
        <v>428</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223</v>
      </c>
      <c r="AB124" s="989"/>
      <c r="AC124" s="989"/>
      <c r="AD124" s="989"/>
      <c r="AE124" s="990"/>
      <c r="AF124" s="991" t="s">
        <v>223</v>
      </c>
      <c r="AG124" s="989"/>
      <c r="AH124" s="989"/>
      <c r="AI124" s="989"/>
      <c r="AJ124" s="990"/>
      <c r="AK124" s="991" t="s">
        <v>223</v>
      </c>
      <c r="AL124" s="989"/>
      <c r="AM124" s="989"/>
      <c r="AN124" s="989"/>
      <c r="AO124" s="990"/>
      <c r="AP124" s="992" t="s">
        <v>223</v>
      </c>
      <c r="AQ124" s="993"/>
      <c r="AR124" s="993"/>
      <c r="AS124" s="993"/>
      <c r="AT124" s="994"/>
      <c r="AU124" s="1091" t="s">
        <v>440</v>
      </c>
      <c r="AV124" s="1092"/>
      <c r="AW124" s="1092"/>
      <c r="AX124" s="1092"/>
      <c r="AY124" s="1092"/>
      <c r="AZ124" s="1092"/>
      <c r="BA124" s="1092"/>
      <c r="BB124" s="1092"/>
      <c r="BC124" s="1092"/>
      <c r="BD124" s="1092"/>
      <c r="BE124" s="1092"/>
      <c r="BF124" s="1092"/>
      <c r="BG124" s="1092"/>
      <c r="BH124" s="1092"/>
      <c r="BI124" s="1092"/>
      <c r="BJ124" s="1092"/>
      <c r="BK124" s="1092"/>
      <c r="BL124" s="1092"/>
      <c r="BM124" s="1092"/>
      <c r="BN124" s="1092"/>
      <c r="BO124" s="1092"/>
      <c r="BP124" s="1093"/>
      <c r="BQ124" s="1094" t="s">
        <v>223</v>
      </c>
      <c r="BR124" s="1058"/>
      <c r="BS124" s="1058"/>
      <c r="BT124" s="1058"/>
      <c r="BU124" s="1058"/>
      <c r="BV124" s="1058" t="s">
        <v>223</v>
      </c>
      <c r="BW124" s="1058"/>
      <c r="BX124" s="1058"/>
      <c r="BY124" s="1058"/>
      <c r="BZ124" s="1058"/>
      <c r="CA124" s="1058" t="s">
        <v>223</v>
      </c>
      <c r="CB124" s="1058"/>
      <c r="CC124" s="1058"/>
      <c r="CD124" s="1058"/>
      <c r="CE124" s="1058"/>
      <c r="CF124" s="1059"/>
      <c r="CG124" s="1060"/>
      <c r="CH124" s="1060"/>
      <c r="CI124" s="1060"/>
      <c r="CJ124" s="1061"/>
      <c r="CK124" s="1043"/>
      <c r="CL124" s="1043"/>
      <c r="CM124" s="1043"/>
      <c r="CN124" s="1043"/>
      <c r="CO124" s="1044"/>
      <c r="CP124" s="1050" t="s">
        <v>441</v>
      </c>
      <c r="CQ124" s="1051"/>
      <c r="CR124" s="1051"/>
      <c r="CS124" s="1051"/>
      <c r="CT124" s="1051"/>
      <c r="CU124" s="1051"/>
      <c r="CV124" s="1051"/>
      <c r="CW124" s="1051"/>
      <c r="CX124" s="1051"/>
      <c r="CY124" s="1051"/>
      <c r="CZ124" s="1051"/>
      <c r="DA124" s="1051"/>
      <c r="DB124" s="1051"/>
      <c r="DC124" s="1051"/>
      <c r="DD124" s="1051"/>
      <c r="DE124" s="1051"/>
      <c r="DF124" s="1052"/>
      <c r="DG124" s="1035" t="s">
        <v>223</v>
      </c>
      <c r="DH124" s="1014"/>
      <c r="DI124" s="1014"/>
      <c r="DJ124" s="1014"/>
      <c r="DK124" s="1015"/>
      <c r="DL124" s="1013" t="s">
        <v>223</v>
      </c>
      <c r="DM124" s="1014"/>
      <c r="DN124" s="1014"/>
      <c r="DO124" s="1014"/>
      <c r="DP124" s="1015"/>
      <c r="DQ124" s="1013" t="s">
        <v>223</v>
      </c>
      <c r="DR124" s="1014"/>
      <c r="DS124" s="1014"/>
      <c r="DT124" s="1014"/>
      <c r="DU124" s="1015"/>
      <c r="DV124" s="1016" t="s">
        <v>223</v>
      </c>
      <c r="DW124" s="1017"/>
      <c r="DX124" s="1017"/>
      <c r="DY124" s="1017"/>
      <c r="DZ124" s="1018"/>
    </row>
    <row r="125" spans="1:130" s="199" customFormat="1" ht="26.25" customHeight="1">
      <c r="A125" s="1089"/>
      <c r="B125" s="976"/>
      <c r="C125" s="946" t="s">
        <v>430</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223</v>
      </c>
      <c r="AB125" s="989"/>
      <c r="AC125" s="989"/>
      <c r="AD125" s="989"/>
      <c r="AE125" s="990"/>
      <c r="AF125" s="991" t="s">
        <v>223</v>
      </c>
      <c r="AG125" s="989"/>
      <c r="AH125" s="989"/>
      <c r="AI125" s="989"/>
      <c r="AJ125" s="990"/>
      <c r="AK125" s="991" t="s">
        <v>223</v>
      </c>
      <c r="AL125" s="989"/>
      <c r="AM125" s="989"/>
      <c r="AN125" s="989"/>
      <c r="AO125" s="990"/>
      <c r="AP125" s="992" t="s">
        <v>223</v>
      </c>
      <c r="AQ125" s="993"/>
      <c r="AR125" s="993"/>
      <c r="AS125" s="993"/>
      <c r="AT125" s="994"/>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3" t="s">
        <v>442</v>
      </c>
      <c r="CL125" s="1038"/>
      <c r="CM125" s="1038"/>
      <c r="CN125" s="1038"/>
      <c r="CO125" s="1039"/>
      <c r="CP125" s="970" t="s">
        <v>443</v>
      </c>
      <c r="CQ125" s="919"/>
      <c r="CR125" s="919"/>
      <c r="CS125" s="919"/>
      <c r="CT125" s="919"/>
      <c r="CU125" s="919"/>
      <c r="CV125" s="919"/>
      <c r="CW125" s="919"/>
      <c r="CX125" s="919"/>
      <c r="CY125" s="919"/>
      <c r="CZ125" s="919"/>
      <c r="DA125" s="919"/>
      <c r="DB125" s="919"/>
      <c r="DC125" s="919"/>
      <c r="DD125" s="919"/>
      <c r="DE125" s="919"/>
      <c r="DF125" s="920"/>
      <c r="DG125" s="956" t="s">
        <v>223</v>
      </c>
      <c r="DH125" s="957"/>
      <c r="DI125" s="957"/>
      <c r="DJ125" s="957"/>
      <c r="DK125" s="957"/>
      <c r="DL125" s="957" t="s">
        <v>223</v>
      </c>
      <c r="DM125" s="957"/>
      <c r="DN125" s="957"/>
      <c r="DO125" s="957"/>
      <c r="DP125" s="957"/>
      <c r="DQ125" s="957" t="s">
        <v>223</v>
      </c>
      <c r="DR125" s="957"/>
      <c r="DS125" s="957"/>
      <c r="DT125" s="957"/>
      <c r="DU125" s="957"/>
      <c r="DV125" s="958" t="s">
        <v>223</v>
      </c>
      <c r="DW125" s="958"/>
      <c r="DX125" s="958"/>
      <c r="DY125" s="958"/>
      <c r="DZ125" s="959"/>
    </row>
    <row r="126" spans="1:130" s="199" customFormat="1" ht="26.25" customHeight="1" thickBot="1">
      <c r="A126" s="1089"/>
      <c r="B126" s="976"/>
      <c r="C126" s="946" t="s">
        <v>432</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84972</v>
      </c>
      <c r="AB126" s="989"/>
      <c r="AC126" s="989"/>
      <c r="AD126" s="989"/>
      <c r="AE126" s="990"/>
      <c r="AF126" s="991">
        <v>41464</v>
      </c>
      <c r="AG126" s="989"/>
      <c r="AH126" s="989"/>
      <c r="AI126" s="989"/>
      <c r="AJ126" s="990"/>
      <c r="AK126" s="991" t="s">
        <v>223</v>
      </c>
      <c r="AL126" s="989"/>
      <c r="AM126" s="989"/>
      <c r="AN126" s="989"/>
      <c r="AO126" s="990"/>
      <c r="AP126" s="992" t="s">
        <v>223</v>
      </c>
      <c r="AQ126" s="993"/>
      <c r="AR126" s="993"/>
      <c r="AS126" s="993"/>
      <c r="AT126" s="994"/>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4"/>
      <c r="CL126" s="1041"/>
      <c r="CM126" s="1041"/>
      <c r="CN126" s="1041"/>
      <c r="CO126" s="1042"/>
      <c r="CP126" s="979" t="s">
        <v>444</v>
      </c>
      <c r="CQ126" s="980"/>
      <c r="CR126" s="980"/>
      <c r="CS126" s="980"/>
      <c r="CT126" s="980"/>
      <c r="CU126" s="980"/>
      <c r="CV126" s="980"/>
      <c r="CW126" s="980"/>
      <c r="CX126" s="980"/>
      <c r="CY126" s="980"/>
      <c r="CZ126" s="980"/>
      <c r="DA126" s="980"/>
      <c r="DB126" s="980"/>
      <c r="DC126" s="980"/>
      <c r="DD126" s="980"/>
      <c r="DE126" s="980"/>
      <c r="DF126" s="981"/>
      <c r="DG126" s="949" t="s">
        <v>223</v>
      </c>
      <c r="DH126" s="950"/>
      <c r="DI126" s="950"/>
      <c r="DJ126" s="950"/>
      <c r="DK126" s="950"/>
      <c r="DL126" s="950" t="s">
        <v>223</v>
      </c>
      <c r="DM126" s="950"/>
      <c r="DN126" s="950"/>
      <c r="DO126" s="950"/>
      <c r="DP126" s="950"/>
      <c r="DQ126" s="950" t="s">
        <v>223</v>
      </c>
      <c r="DR126" s="950"/>
      <c r="DS126" s="950"/>
      <c r="DT126" s="950"/>
      <c r="DU126" s="950"/>
      <c r="DV126" s="951" t="s">
        <v>223</v>
      </c>
      <c r="DW126" s="951"/>
      <c r="DX126" s="951"/>
      <c r="DY126" s="951"/>
      <c r="DZ126" s="952"/>
    </row>
    <row r="127" spans="1:130" s="199" customFormat="1" ht="26.25" customHeight="1">
      <c r="A127" s="1090"/>
      <c r="B127" s="978"/>
      <c r="C127" s="1032" t="s">
        <v>445</v>
      </c>
      <c r="D127" s="1033"/>
      <c r="E127" s="1033"/>
      <c r="F127" s="1033"/>
      <c r="G127" s="1033"/>
      <c r="H127" s="1033"/>
      <c r="I127" s="1033"/>
      <c r="J127" s="1033"/>
      <c r="K127" s="1033"/>
      <c r="L127" s="1033"/>
      <c r="M127" s="1033"/>
      <c r="N127" s="1033"/>
      <c r="O127" s="1033"/>
      <c r="P127" s="1033"/>
      <c r="Q127" s="1033"/>
      <c r="R127" s="1033"/>
      <c r="S127" s="1033"/>
      <c r="T127" s="1033"/>
      <c r="U127" s="1033"/>
      <c r="V127" s="1033"/>
      <c r="W127" s="1033"/>
      <c r="X127" s="1033"/>
      <c r="Y127" s="1033"/>
      <c r="Z127" s="1034"/>
      <c r="AA127" s="988" t="s">
        <v>223</v>
      </c>
      <c r="AB127" s="989"/>
      <c r="AC127" s="989"/>
      <c r="AD127" s="989"/>
      <c r="AE127" s="990"/>
      <c r="AF127" s="991" t="s">
        <v>223</v>
      </c>
      <c r="AG127" s="989"/>
      <c r="AH127" s="989"/>
      <c r="AI127" s="989"/>
      <c r="AJ127" s="990"/>
      <c r="AK127" s="991" t="s">
        <v>223</v>
      </c>
      <c r="AL127" s="989"/>
      <c r="AM127" s="989"/>
      <c r="AN127" s="989"/>
      <c r="AO127" s="990"/>
      <c r="AP127" s="992" t="s">
        <v>223</v>
      </c>
      <c r="AQ127" s="993"/>
      <c r="AR127" s="993"/>
      <c r="AS127" s="993"/>
      <c r="AT127" s="994"/>
      <c r="AU127" s="235"/>
      <c r="AV127" s="235"/>
      <c r="AW127" s="235"/>
      <c r="AX127" s="1062" t="s">
        <v>446</v>
      </c>
      <c r="AY127" s="1063"/>
      <c r="AZ127" s="1063"/>
      <c r="BA127" s="1063"/>
      <c r="BB127" s="1063"/>
      <c r="BC127" s="1063"/>
      <c r="BD127" s="1063"/>
      <c r="BE127" s="1064"/>
      <c r="BF127" s="1065" t="s">
        <v>447</v>
      </c>
      <c r="BG127" s="1063"/>
      <c r="BH127" s="1063"/>
      <c r="BI127" s="1063"/>
      <c r="BJ127" s="1063"/>
      <c r="BK127" s="1063"/>
      <c r="BL127" s="1064"/>
      <c r="BM127" s="1065" t="s">
        <v>448</v>
      </c>
      <c r="BN127" s="1063"/>
      <c r="BO127" s="1063"/>
      <c r="BP127" s="1063"/>
      <c r="BQ127" s="1063"/>
      <c r="BR127" s="1063"/>
      <c r="BS127" s="1064"/>
      <c r="BT127" s="1065" t="s">
        <v>449</v>
      </c>
      <c r="BU127" s="1063"/>
      <c r="BV127" s="1063"/>
      <c r="BW127" s="1063"/>
      <c r="BX127" s="1063"/>
      <c r="BY127" s="1063"/>
      <c r="BZ127" s="1087"/>
      <c r="CA127" s="235"/>
      <c r="CB127" s="235"/>
      <c r="CC127" s="235"/>
      <c r="CD127" s="236"/>
      <c r="CE127" s="236"/>
      <c r="CF127" s="236"/>
      <c r="CG127" s="233"/>
      <c r="CH127" s="233"/>
      <c r="CI127" s="233"/>
      <c r="CJ127" s="234"/>
      <c r="CK127" s="1054"/>
      <c r="CL127" s="1041"/>
      <c r="CM127" s="1041"/>
      <c r="CN127" s="1041"/>
      <c r="CO127" s="1042"/>
      <c r="CP127" s="979" t="s">
        <v>450</v>
      </c>
      <c r="CQ127" s="980"/>
      <c r="CR127" s="980"/>
      <c r="CS127" s="980"/>
      <c r="CT127" s="980"/>
      <c r="CU127" s="980"/>
      <c r="CV127" s="980"/>
      <c r="CW127" s="980"/>
      <c r="CX127" s="980"/>
      <c r="CY127" s="980"/>
      <c r="CZ127" s="980"/>
      <c r="DA127" s="980"/>
      <c r="DB127" s="980"/>
      <c r="DC127" s="980"/>
      <c r="DD127" s="980"/>
      <c r="DE127" s="980"/>
      <c r="DF127" s="981"/>
      <c r="DG127" s="949" t="s">
        <v>223</v>
      </c>
      <c r="DH127" s="950"/>
      <c r="DI127" s="950"/>
      <c r="DJ127" s="950"/>
      <c r="DK127" s="950"/>
      <c r="DL127" s="950" t="s">
        <v>223</v>
      </c>
      <c r="DM127" s="950"/>
      <c r="DN127" s="950"/>
      <c r="DO127" s="950"/>
      <c r="DP127" s="950"/>
      <c r="DQ127" s="950" t="s">
        <v>223</v>
      </c>
      <c r="DR127" s="950"/>
      <c r="DS127" s="950"/>
      <c r="DT127" s="950"/>
      <c r="DU127" s="950"/>
      <c r="DV127" s="951" t="s">
        <v>223</v>
      </c>
      <c r="DW127" s="951"/>
      <c r="DX127" s="951"/>
      <c r="DY127" s="951"/>
      <c r="DZ127" s="952"/>
    </row>
    <row r="128" spans="1:130" s="199" customFormat="1" ht="26.25" customHeight="1" thickBot="1">
      <c r="A128" s="1073" t="s">
        <v>451</v>
      </c>
      <c r="B128" s="1074"/>
      <c r="C128" s="1074"/>
      <c r="D128" s="1074"/>
      <c r="E128" s="1074"/>
      <c r="F128" s="1074"/>
      <c r="G128" s="1074"/>
      <c r="H128" s="1074"/>
      <c r="I128" s="1074"/>
      <c r="J128" s="1074"/>
      <c r="K128" s="1074"/>
      <c r="L128" s="1074"/>
      <c r="M128" s="1074"/>
      <c r="N128" s="1074"/>
      <c r="O128" s="1074"/>
      <c r="P128" s="1074"/>
      <c r="Q128" s="1074"/>
      <c r="R128" s="1074"/>
      <c r="S128" s="1074"/>
      <c r="T128" s="1074"/>
      <c r="U128" s="1074"/>
      <c r="V128" s="1074"/>
      <c r="W128" s="1075" t="s">
        <v>452</v>
      </c>
      <c r="X128" s="1075"/>
      <c r="Y128" s="1075"/>
      <c r="Z128" s="1076"/>
      <c r="AA128" s="1077">
        <v>1563560</v>
      </c>
      <c r="AB128" s="1078"/>
      <c r="AC128" s="1078"/>
      <c r="AD128" s="1078"/>
      <c r="AE128" s="1079"/>
      <c r="AF128" s="1080">
        <v>1578408</v>
      </c>
      <c r="AG128" s="1078"/>
      <c r="AH128" s="1078"/>
      <c r="AI128" s="1078"/>
      <c r="AJ128" s="1079"/>
      <c r="AK128" s="1080">
        <v>1547196</v>
      </c>
      <c r="AL128" s="1078"/>
      <c r="AM128" s="1078"/>
      <c r="AN128" s="1078"/>
      <c r="AO128" s="1079"/>
      <c r="AP128" s="1081"/>
      <c r="AQ128" s="1082"/>
      <c r="AR128" s="1082"/>
      <c r="AS128" s="1082"/>
      <c r="AT128" s="1083"/>
      <c r="AU128" s="235"/>
      <c r="AV128" s="235"/>
      <c r="AW128" s="235"/>
      <c r="AX128" s="918" t="s">
        <v>453</v>
      </c>
      <c r="AY128" s="919"/>
      <c r="AZ128" s="919"/>
      <c r="BA128" s="919"/>
      <c r="BB128" s="919"/>
      <c r="BC128" s="919"/>
      <c r="BD128" s="919"/>
      <c r="BE128" s="920"/>
      <c r="BF128" s="1084" t="s">
        <v>223</v>
      </c>
      <c r="BG128" s="1085"/>
      <c r="BH128" s="1085"/>
      <c r="BI128" s="1085"/>
      <c r="BJ128" s="1085"/>
      <c r="BK128" s="1085"/>
      <c r="BL128" s="1086"/>
      <c r="BM128" s="1084">
        <v>11.62</v>
      </c>
      <c r="BN128" s="1085"/>
      <c r="BO128" s="1085"/>
      <c r="BP128" s="1085"/>
      <c r="BQ128" s="1085"/>
      <c r="BR128" s="1085"/>
      <c r="BS128" s="1086"/>
      <c r="BT128" s="1084">
        <v>20</v>
      </c>
      <c r="BU128" s="1085"/>
      <c r="BV128" s="1085"/>
      <c r="BW128" s="1085"/>
      <c r="BX128" s="1085"/>
      <c r="BY128" s="1085"/>
      <c r="BZ128" s="1109"/>
      <c r="CA128" s="236"/>
      <c r="CB128" s="236"/>
      <c r="CC128" s="236"/>
      <c r="CD128" s="236"/>
      <c r="CE128" s="236"/>
      <c r="CF128" s="236"/>
      <c r="CG128" s="233"/>
      <c r="CH128" s="233"/>
      <c r="CI128" s="233"/>
      <c r="CJ128" s="234"/>
      <c r="CK128" s="1055"/>
      <c r="CL128" s="1056"/>
      <c r="CM128" s="1056"/>
      <c r="CN128" s="1056"/>
      <c r="CO128" s="1057"/>
      <c r="CP128" s="1066" t="s">
        <v>454</v>
      </c>
      <c r="CQ128" s="1067"/>
      <c r="CR128" s="1067"/>
      <c r="CS128" s="1067"/>
      <c r="CT128" s="1067"/>
      <c r="CU128" s="1067"/>
      <c r="CV128" s="1067"/>
      <c r="CW128" s="1067"/>
      <c r="CX128" s="1067"/>
      <c r="CY128" s="1067"/>
      <c r="CZ128" s="1067"/>
      <c r="DA128" s="1067"/>
      <c r="DB128" s="1067"/>
      <c r="DC128" s="1067"/>
      <c r="DD128" s="1067"/>
      <c r="DE128" s="1067"/>
      <c r="DF128" s="1068"/>
      <c r="DG128" s="1069" t="s">
        <v>223</v>
      </c>
      <c r="DH128" s="1070"/>
      <c r="DI128" s="1070"/>
      <c r="DJ128" s="1070"/>
      <c r="DK128" s="1070"/>
      <c r="DL128" s="1070" t="s">
        <v>223</v>
      </c>
      <c r="DM128" s="1070"/>
      <c r="DN128" s="1070"/>
      <c r="DO128" s="1070"/>
      <c r="DP128" s="1070"/>
      <c r="DQ128" s="1070" t="s">
        <v>223</v>
      </c>
      <c r="DR128" s="1070"/>
      <c r="DS128" s="1070"/>
      <c r="DT128" s="1070"/>
      <c r="DU128" s="1070"/>
      <c r="DV128" s="1071" t="s">
        <v>223</v>
      </c>
      <c r="DW128" s="1071"/>
      <c r="DX128" s="1071"/>
      <c r="DY128" s="1071"/>
      <c r="DZ128" s="1072"/>
    </row>
    <row r="129" spans="1:131" s="199" customFormat="1" ht="26.25" customHeight="1">
      <c r="A129" s="960" t="s">
        <v>92</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103" t="s">
        <v>455</v>
      </c>
      <c r="X129" s="1104"/>
      <c r="Y129" s="1104"/>
      <c r="Z129" s="1105"/>
      <c r="AA129" s="988">
        <v>34090776</v>
      </c>
      <c r="AB129" s="989"/>
      <c r="AC129" s="989"/>
      <c r="AD129" s="989"/>
      <c r="AE129" s="990"/>
      <c r="AF129" s="991">
        <v>34333762</v>
      </c>
      <c r="AG129" s="989"/>
      <c r="AH129" s="989"/>
      <c r="AI129" s="989"/>
      <c r="AJ129" s="990"/>
      <c r="AK129" s="991">
        <v>34508583</v>
      </c>
      <c r="AL129" s="989"/>
      <c r="AM129" s="989"/>
      <c r="AN129" s="989"/>
      <c r="AO129" s="990"/>
      <c r="AP129" s="1106"/>
      <c r="AQ129" s="1107"/>
      <c r="AR129" s="1107"/>
      <c r="AS129" s="1107"/>
      <c r="AT129" s="1108"/>
      <c r="AU129" s="237"/>
      <c r="AV129" s="237"/>
      <c r="AW129" s="237"/>
      <c r="AX129" s="1097" t="s">
        <v>456</v>
      </c>
      <c r="AY129" s="980"/>
      <c r="AZ129" s="980"/>
      <c r="BA129" s="980"/>
      <c r="BB129" s="980"/>
      <c r="BC129" s="980"/>
      <c r="BD129" s="980"/>
      <c r="BE129" s="981"/>
      <c r="BF129" s="1098" t="s">
        <v>223</v>
      </c>
      <c r="BG129" s="1099"/>
      <c r="BH129" s="1099"/>
      <c r="BI129" s="1099"/>
      <c r="BJ129" s="1099"/>
      <c r="BK129" s="1099"/>
      <c r="BL129" s="1100"/>
      <c r="BM129" s="1098">
        <v>16.62</v>
      </c>
      <c r="BN129" s="1099"/>
      <c r="BO129" s="1099"/>
      <c r="BP129" s="1099"/>
      <c r="BQ129" s="1099"/>
      <c r="BR129" s="1099"/>
      <c r="BS129" s="1100"/>
      <c r="BT129" s="1098">
        <v>30</v>
      </c>
      <c r="BU129" s="1101"/>
      <c r="BV129" s="1101"/>
      <c r="BW129" s="1101"/>
      <c r="BX129" s="1101"/>
      <c r="BY129" s="1101"/>
      <c r="BZ129" s="1102"/>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960" t="s">
        <v>457</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103" t="s">
        <v>458</v>
      </c>
      <c r="X130" s="1104"/>
      <c r="Y130" s="1104"/>
      <c r="Z130" s="1105"/>
      <c r="AA130" s="988">
        <v>3411217</v>
      </c>
      <c r="AB130" s="989"/>
      <c r="AC130" s="989"/>
      <c r="AD130" s="989"/>
      <c r="AE130" s="990"/>
      <c r="AF130" s="991">
        <v>2972350</v>
      </c>
      <c r="AG130" s="989"/>
      <c r="AH130" s="989"/>
      <c r="AI130" s="989"/>
      <c r="AJ130" s="990"/>
      <c r="AK130" s="991">
        <v>2895509</v>
      </c>
      <c r="AL130" s="989"/>
      <c r="AM130" s="989"/>
      <c r="AN130" s="989"/>
      <c r="AO130" s="990"/>
      <c r="AP130" s="1106"/>
      <c r="AQ130" s="1107"/>
      <c r="AR130" s="1107"/>
      <c r="AS130" s="1107"/>
      <c r="AT130" s="1108"/>
      <c r="AU130" s="237"/>
      <c r="AV130" s="237"/>
      <c r="AW130" s="237"/>
      <c r="AX130" s="1097" t="s">
        <v>459</v>
      </c>
      <c r="AY130" s="980"/>
      <c r="AZ130" s="980"/>
      <c r="BA130" s="980"/>
      <c r="BB130" s="980"/>
      <c r="BC130" s="980"/>
      <c r="BD130" s="980"/>
      <c r="BE130" s="981"/>
      <c r="BF130" s="1134">
        <v>0.6</v>
      </c>
      <c r="BG130" s="1135"/>
      <c r="BH130" s="1135"/>
      <c r="BI130" s="1135"/>
      <c r="BJ130" s="1135"/>
      <c r="BK130" s="1135"/>
      <c r="BL130" s="1136"/>
      <c r="BM130" s="1134">
        <v>25</v>
      </c>
      <c r="BN130" s="1135"/>
      <c r="BO130" s="1135"/>
      <c r="BP130" s="1135"/>
      <c r="BQ130" s="1135"/>
      <c r="BR130" s="1135"/>
      <c r="BS130" s="1136"/>
      <c r="BT130" s="1134">
        <v>35</v>
      </c>
      <c r="BU130" s="1137"/>
      <c r="BV130" s="1137"/>
      <c r="BW130" s="1137"/>
      <c r="BX130" s="1137"/>
      <c r="BY130" s="1137"/>
      <c r="BZ130" s="1138"/>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1139"/>
      <c r="B131" s="1140"/>
      <c r="C131" s="1140"/>
      <c r="D131" s="1140"/>
      <c r="E131" s="1140"/>
      <c r="F131" s="1140"/>
      <c r="G131" s="1140"/>
      <c r="H131" s="1140"/>
      <c r="I131" s="1140"/>
      <c r="J131" s="1140"/>
      <c r="K131" s="1140"/>
      <c r="L131" s="1140"/>
      <c r="M131" s="1140"/>
      <c r="N131" s="1140"/>
      <c r="O131" s="1140"/>
      <c r="P131" s="1140"/>
      <c r="Q131" s="1140"/>
      <c r="R131" s="1140"/>
      <c r="S131" s="1140"/>
      <c r="T131" s="1140"/>
      <c r="U131" s="1140"/>
      <c r="V131" s="1140"/>
      <c r="W131" s="1141" t="s">
        <v>460</v>
      </c>
      <c r="X131" s="1142"/>
      <c r="Y131" s="1142"/>
      <c r="Z131" s="1143"/>
      <c r="AA131" s="1035">
        <v>30679559</v>
      </c>
      <c r="AB131" s="1014"/>
      <c r="AC131" s="1014"/>
      <c r="AD131" s="1014"/>
      <c r="AE131" s="1015"/>
      <c r="AF131" s="1013">
        <v>31361412</v>
      </c>
      <c r="AG131" s="1014"/>
      <c r="AH131" s="1014"/>
      <c r="AI131" s="1014"/>
      <c r="AJ131" s="1015"/>
      <c r="AK131" s="1013">
        <v>31613074</v>
      </c>
      <c r="AL131" s="1014"/>
      <c r="AM131" s="1014"/>
      <c r="AN131" s="1014"/>
      <c r="AO131" s="1015"/>
      <c r="AP131" s="1144"/>
      <c r="AQ131" s="1145"/>
      <c r="AR131" s="1145"/>
      <c r="AS131" s="1145"/>
      <c r="AT131" s="1146"/>
      <c r="AU131" s="237"/>
      <c r="AV131" s="237"/>
      <c r="AW131" s="237"/>
      <c r="AX131" s="1116" t="s">
        <v>461</v>
      </c>
      <c r="AY131" s="1067"/>
      <c r="AZ131" s="1067"/>
      <c r="BA131" s="1067"/>
      <c r="BB131" s="1067"/>
      <c r="BC131" s="1067"/>
      <c r="BD131" s="1067"/>
      <c r="BE131" s="1068"/>
      <c r="BF131" s="1117" t="s">
        <v>223</v>
      </c>
      <c r="BG131" s="1118"/>
      <c r="BH131" s="1118"/>
      <c r="BI131" s="1118"/>
      <c r="BJ131" s="1118"/>
      <c r="BK131" s="1118"/>
      <c r="BL131" s="1119"/>
      <c r="BM131" s="1117">
        <v>350</v>
      </c>
      <c r="BN131" s="1118"/>
      <c r="BO131" s="1118"/>
      <c r="BP131" s="1118"/>
      <c r="BQ131" s="1118"/>
      <c r="BR131" s="1118"/>
      <c r="BS131" s="1119"/>
      <c r="BT131" s="1120"/>
      <c r="BU131" s="1121"/>
      <c r="BV131" s="1121"/>
      <c r="BW131" s="1121"/>
      <c r="BX131" s="1121"/>
      <c r="BY131" s="1121"/>
      <c r="BZ131" s="1122"/>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1123" t="s">
        <v>462</v>
      </c>
      <c r="B132" s="1124"/>
      <c r="C132" s="1124"/>
      <c r="D132" s="1124"/>
      <c r="E132" s="1124"/>
      <c r="F132" s="1124"/>
      <c r="G132" s="1124"/>
      <c r="H132" s="1124"/>
      <c r="I132" s="1124"/>
      <c r="J132" s="1124"/>
      <c r="K132" s="1124"/>
      <c r="L132" s="1124"/>
      <c r="M132" s="1124"/>
      <c r="N132" s="1124"/>
      <c r="O132" s="1124"/>
      <c r="P132" s="1124"/>
      <c r="Q132" s="1124"/>
      <c r="R132" s="1124"/>
      <c r="S132" s="1124"/>
      <c r="T132" s="1124"/>
      <c r="U132" s="1124"/>
      <c r="V132" s="1127" t="s">
        <v>463</v>
      </c>
      <c r="W132" s="1127"/>
      <c r="X132" s="1127"/>
      <c r="Y132" s="1127"/>
      <c r="Z132" s="1128"/>
      <c r="AA132" s="1129">
        <v>0.88292664200000004</v>
      </c>
      <c r="AB132" s="1130"/>
      <c r="AC132" s="1130"/>
      <c r="AD132" s="1130"/>
      <c r="AE132" s="1131"/>
      <c r="AF132" s="1132">
        <v>0.44828657599999999</v>
      </c>
      <c r="AG132" s="1130"/>
      <c r="AH132" s="1130"/>
      <c r="AI132" s="1130"/>
      <c r="AJ132" s="1131"/>
      <c r="AK132" s="1132">
        <v>0.61328740100000001</v>
      </c>
      <c r="AL132" s="1130"/>
      <c r="AM132" s="1130"/>
      <c r="AN132" s="1130"/>
      <c r="AO132" s="1131"/>
      <c r="AP132" s="1029"/>
      <c r="AQ132" s="1030"/>
      <c r="AR132" s="1030"/>
      <c r="AS132" s="1030"/>
      <c r="AT132" s="1133"/>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1125"/>
      <c r="B133" s="1126"/>
      <c r="C133" s="1126"/>
      <c r="D133" s="1126"/>
      <c r="E133" s="1126"/>
      <c r="F133" s="1126"/>
      <c r="G133" s="1126"/>
      <c r="H133" s="1126"/>
      <c r="I133" s="1126"/>
      <c r="J133" s="1126"/>
      <c r="K133" s="1126"/>
      <c r="L133" s="1126"/>
      <c r="M133" s="1126"/>
      <c r="N133" s="1126"/>
      <c r="O133" s="1126"/>
      <c r="P133" s="1126"/>
      <c r="Q133" s="1126"/>
      <c r="R133" s="1126"/>
      <c r="S133" s="1126"/>
      <c r="T133" s="1126"/>
      <c r="U133" s="1126"/>
      <c r="V133" s="1110" t="s">
        <v>464</v>
      </c>
      <c r="W133" s="1110"/>
      <c r="X133" s="1110"/>
      <c r="Y133" s="1110"/>
      <c r="Z133" s="1111"/>
      <c r="AA133" s="1112">
        <v>2.1</v>
      </c>
      <c r="AB133" s="1113"/>
      <c r="AC133" s="1113"/>
      <c r="AD133" s="1113"/>
      <c r="AE133" s="1114"/>
      <c r="AF133" s="1112">
        <v>1.1000000000000001</v>
      </c>
      <c r="AG133" s="1113"/>
      <c r="AH133" s="1113"/>
      <c r="AI133" s="1113"/>
      <c r="AJ133" s="1114"/>
      <c r="AK133" s="1112">
        <v>0.6</v>
      </c>
      <c r="AL133" s="1113"/>
      <c r="AM133" s="1113"/>
      <c r="AN133" s="1113"/>
      <c r="AO133" s="1114"/>
      <c r="AP133" s="1059"/>
      <c r="AQ133" s="1060"/>
      <c r="AR133" s="1060"/>
      <c r="AS133" s="1060"/>
      <c r="AT133" s="1115"/>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AJ110"/>
  <sheetViews>
    <sheetView showGridLines="0" view="pageBreakPreview" zoomScale="90" zoomScaleNormal="85" zoomScaleSheetLayoutView="90" workbookViewId="0">
      <selection activeCell="J52" sqref="J52"/>
    </sheetView>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sheetPr>
    <pageSetUpPr fitToPage="1"/>
  </sheetPr>
  <dimension ref="A1:AH102"/>
  <sheetViews>
    <sheetView showGridLines="0" zoomScaleNormal="40" zoomScaleSheetLayoutView="55" workbookViewId="0">
      <selection activeCell="X5" sqref="X5"/>
    </sheetView>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sheetPr>
    <pageSetUpPr fitToPage="1"/>
  </sheetPr>
  <dimension ref="A1:V74"/>
  <sheetViews>
    <sheetView showGridLines="0" view="pageBreakPreview"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465</v>
      </c>
      <c r="B5" s="248"/>
      <c r="C5" s="248"/>
      <c r="D5" s="248"/>
      <c r="E5" s="248"/>
      <c r="F5" s="248"/>
      <c r="G5" s="248"/>
      <c r="H5" s="248"/>
      <c r="I5" s="248"/>
      <c r="J5" s="248"/>
      <c r="K5" s="248"/>
      <c r="L5" s="248"/>
      <c r="M5" s="248"/>
      <c r="N5" s="248"/>
      <c r="O5" s="249"/>
    </row>
    <row r="6" spans="1:16">
      <c r="A6" s="250"/>
      <c r="B6" s="246"/>
      <c r="C6" s="246"/>
      <c r="D6" s="246"/>
      <c r="E6" s="246"/>
      <c r="F6" s="246"/>
      <c r="G6" s="251" t="s">
        <v>466</v>
      </c>
      <c r="H6" s="251"/>
      <c r="I6" s="251"/>
      <c r="J6" s="251"/>
      <c r="K6" s="246"/>
      <c r="L6" s="246"/>
      <c r="M6" s="246"/>
      <c r="N6" s="246"/>
    </row>
    <row r="7" spans="1:16">
      <c r="A7" s="250"/>
      <c r="B7" s="246"/>
      <c r="C7" s="246"/>
      <c r="D7" s="246"/>
      <c r="E7" s="246"/>
      <c r="F7" s="246"/>
      <c r="G7" s="253"/>
      <c r="H7" s="254"/>
      <c r="I7" s="254"/>
      <c r="J7" s="255"/>
      <c r="K7" s="1150" t="s">
        <v>467</v>
      </c>
      <c r="L7" s="256"/>
      <c r="M7" s="257" t="s">
        <v>468</v>
      </c>
      <c r="N7" s="258"/>
    </row>
    <row r="8" spans="1:16">
      <c r="A8" s="250"/>
      <c r="B8" s="246"/>
      <c r="C8" s="246"/>
      <c r="D8" s="246"/>
      <c r="E8" s="246"/>
      <c r="F8" s="246"/>
      <c r="G8" s="259"/>
      <c r="H8" s="260"/>
      <c r="I8" s="260"/>
      <c r="J8" s="261"/>
      <c r="K8" s="1151"/>
      <c r="L8" s="262" t="s">
        <v>469</v>
      </c>
      <c r="M8" s="263" t="s">
        <v>470</v>
      </c>
      <c r="N8" s="264" t="s">
        <v>471</v>
      </c>
    </row>
    <row r="9" spans="1:16">
      <c r="A9" s="250"/>
      <c r="B9" s="246"/>
      <c r="C9" s="246"/>
      <c r="D9" s="246"/>
      <c r="E9" s="246"/>
      <c r="F9" s="246"/>
      <c r="G9" s="1152" t="s">
        <v>472</v>
      </c>
      <c r="H9" s="1153"/>
      <c r="I9" s="1153"/>
      <c r="J9" s="1154"/>
      <c r="K9" s="265">
        <v>9011568</v>
      </c>
      <c r="L9" s="266">
        <v>47458</v>
      </c>
      <c r="M9" s="267">
        <v>56186</v>
      </c>
      <c r="N9" s="268">
        <v>-15.5</v>
      </c>
    </row>
    <row r="10" spans="1:16">
      <c r="A10" s="250"/>
      <c r="B10" s="246"/>
      <c r="C10" s="246"/>
      <c r="D10" s="246"/>
      <c r="E10" s="246"/>
      <c r="F10" s="246"/>
      <c r="G10" s="1152" t="s">
        <v>473</v>
      </c>
      <c r="H10" s="1153"/>
      <c r="I10" s="1153"/>
      <c r="J10" s="1154"/>
      <c r="K10" s="269">
        <v>322279</v>
      </c>
      <c r="L10" s="270">
        <v>1697</v>
      </c>
      <c r="M10" s="271">
        <v>3767</v>
      </c>
      <c r="N10" s="272">
        <v>-55</v>
      </c>
    </row>
    <row r="11" spans="1:16" ht="13.5" customHeight="1">
      <c r="A11" s="250"/>
      <c r="B11" s="246"/>
      <c r="C11" s="246"/>
      <c r="D11" s="246"/>
      <c r="E11" s="246"/>
      <c r="F11" s="246"/>
      <c r="G11" s="1152" t="s">
        <v>474</v>
      </c>
      <c r="H11" s="1153"/>
      <c r="I11" s="1153"/>
      <c r="J11" s="1154"/>
      <c r="K11" s="269">
        <v>132896</v>
      </c>
      <c r="L11" s="270">
        <v>700</v>
      </c>
      <c r="M11" s="271">
        <v>1509</v>
      </c>
      <c r="N11" s="272">
        <v>-53.6</v>
      </c>
    </row>
    <row r="12" spans="1:16" ht="13.5" customHeight="1">
      <c r="A12" s="250"/>
      <c r="B12" s="246"/>
      <c r="C12" s="246"/>
      <c r="D12" s="246"/>
      <c r="E12" s="246"/>
      <c r="F12" s="246"/>
      <c r="G12" s="1152" t="s">
        <v>475</v>
      </c>
      <c r="H12" s="1153"/>
      <c r="I12" s="1153"/>
      <c r="J12" s="1154"/>
      <c r="K12" s="269">
        <v>396639</v>
      </c>
      <c r="L12" s="270">
        <v>2089</v>
      </c>
      <c r="M12" s="271">
        <v>918</v>
      </c>
      <c r="N12" s="272">
        <v>127.6</v>
      </c>
    </row>
    <row r="13" spans="1:16" ht="13.5" customHeight="1">
      <c r="A13" s="250"/>
      <c r="B13" s="246"/>
      <c r="C13" s="246"/>
      <c r="D13" s="246"/>
      <c r="E13" s="246"/>
      <c r="F13" s="246"/>
      <c r="G13" s="1152" t="s">
        <v>476</v>
      </c>
      <c r="H13" s="1153"/>
      <c r="I13" s="1153"/>
      <c r="J13" s="1154"/>
      <c r="K13" s="269" t="s">
        <v>477</v>
      </c>
      <c r="L13" s="270" t="s">
        <v>477</v>
      </c>
      <c r="M13" s="271">
        <v>18</v>
      </c>
      <c r="N13" s="272" t="s">
        <v>477</v>
      </c>
    </row>
    <row r="14" spans="1:16" ht="13.5" customHeight="1">
      <c r="A14" s="250"/>
      <c r="B14" s="246"/>
      <c r="C14" s="246"/>
      <c r="D14" s="246"/>
      <c r="E14" s="246"/>
      <c r="F14" s="246"/>
      <c r="G14" s="1152" t="s">
        <v>478</v>
      </c>
      <c r="H14" s="1153"/>
      <c r="I14" s="1153"/>
      <c r="J14" s="1154"/>
      <c r="K14" s="269">
        <v>366562</v>
      </c>
      <c r="L14" s="270">
        <v>1930</v>
      </c>
      <c r="M14" s="271">
        <v>2305</v>
      </c>
      <c r="N14" s="272">
        <v>-16.3</v>
      </c>
    </row>
    <row r="15" spans="1:16" ht="13.5" customHeight="1">
      <c r="A15" s="250"/>
      <c r="B15" s="246"/>
      <c r="C15" s="246"/>
      <c r="D15" s="246"/>
      <c r="E15" s="246"/>
      <c r="F15" s="246"/>
      <c r="G15" s="1152" t="s">
        <v>479</v>
      </c>
      <c r="H15" s="1153"/>
      <c r="I15" s="1153"/>
      <c r="J15" s="1154"/>
      <c r="K15" s="269">
        <v>110410</v>
      </c>
      <c r="L15" s="270">
        <v>581</v>
      </c>
      <c r="M15" s="271">
        <v>1282</v>
      </c>
      <c r="N15" s="272">
        <v>-54.7</v>
      </c>
    </row>
    <row r="16" spans="1:16">
      <c r="A16" s="250"/>
      <c r="B16" s="246"/>
      <c r="C16" s="246"/>
      <c r="D16" s="246"/>
      <c r="E16" s="246"/>
      <c r="F16" s="246"/>
      <c r="G16" s="1155" t="s">
        <v>480</v>
      </c>
      <c r="H16" s="1156"/>
      <c r="I16" s="1156"/>
      <c r="J16" s="1157"/>
      <c r="K16" s="270">
        <v>-553481</v>
      </c>
      <c r="L16" s="270">
        <v>-2915</v>
      </c>
      <c r="M16" s="271">
        <v>-4349</v>
      </c>
      <c r="N16" s="272">
        <v>-33</v>
      </c>
    </row>
    <row r="17" spans="1:16">
      <c r="A17" s="250"/>
      <c r="B17" s="246"/>
      <c r="C17" s="246"/>
      <c r="D17" s="246"/>
      <c r="E17" s="246"/>
      <c r="F17" s="246"/>
      <c r="G17" s="1155" t="s">
        <v>171</v>
      </c>
      <c r="H17" s="1156"/>
      <c r="I17" s="1156"/>
      <c r="J17" s="1157"/>
      <c r="K17" s="270">
        <v>9786873</v>
      </c>
      <c r="L17" s="270">
        <v>51541</v>
      </c>
      <c r="M17" s="271">
        <v>61636</v>
      </c>
      <c r="N17" s="272">
        <v>-16.399999999999999</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481</v>
      </c>
      <c r="H19" s="246"/>
      <c r="I19" s="246"/>
      <c r="J19" s="246"/>
      <c r="K19" s="246"/>
      <c r="L19" s="246"/>
      <c r="M19" s="246"/>
      <c r="N19" s="246"/>
    </row>
    <row r="20" spans="1:16">
      <c r="A20" s="250"/>
      <c r="B20" s="246"/>
      <c r="C20" s="246"/>
      <c r="D20" s="246"/>
      <c r="E20" s="246"/>
      <c r="F20" s="246"/>
      <c r="G20" s="274"/>
      <c r="H20" s="275"/>
      <c r="I20" s="275"/>
      <c r="J20" s="276"/>
      <c r="K20" s="277" t="s">
        <v>482</v>
      </c>
      <c r="L20" s="278" t="s">
        <v>483</v>
      </c>
      <c r="M20" s="279" t="s">
        <v>484</v>
      </c>
      <c r="N20" s="280"/>
    </row>
    <row r="21" spans="1:16" s="286" customFormat="1">
      <c r="A21" s="281"/>
      <c r="B21" s="251"/>
      <c r="C21" s="251"/>
      <c r="D21" s="251"/>
      <c r="E21" s="251"/>
      <c r="F21" s="251"/>
      <c r="G21" s="1147" t="s">
        <v>485</v>
      </c>
      <c r="H21" s="1148"/>
      <c r="I21" s="1148"/>
      <c r="J21" s="1149"/>
      <c r="K21" s="282">
        <v>4.7</v>
      </c>
      <c r="L21" s="283">
        <v>6.07</v>
      </c>
      <c r="M21" s="284">
        <v>-1.37</v>
      </c>
      <c r="N21" s="251"/>
      <c r="O21" s="285"/>
      <c r="P21" s="281"/>
    </row>
    <row r="22" spans="1:16" s="286" customFormat="1">
      <c r="A22" s="281"/>
      <c r="B22" s="251"/>
      <c r="C22" s="251"/>
      <c r="D22" s="251"/>
      <c r="E22" s="251"/>
      <c r="F22" s="251"/>
      <c r="G22" s="1147" t="s">
        <v>486</v>
      </c>
      <c r="H22" s="1148"/>
      <c r="I22" s="1148"/>
      <c r="J22" s="1149"/>
      <c r="K22" s="287">
        <v>100</v>
      </c>
      <c r="L22" s="288">
        <v>100.6</v>
      </c>
      <c r="M22" s="289">
        <v>-0.6</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487</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488</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489</v>
      </c>
      <c r="H29" s="251"/>
      <c r="I29" s="251"/>
      <c r="J29" s="251"/>
      <c r="K29" s="246"/>
      <c r="L29" s="246"/>
      <c r="M29" s="246"/>
      <c r="N29" s="246"/>
      <c r="O29" s="295"/>
    </row>
    <row r="30" spans="1:16">
      <c r="A30" s="250"/>
      <c r="B30" s="246"/>
      <c r="C30" s="246"/>
      <c r="D30" s="246"/>
      <c r="E30" s="246"/>
      <c r="F30" s="246"/>
      <c r="G30" s="253"/>
      <c r="H30" s="254"/>
      <c r="I30" s="254"/>
      <c r="J30" s="255"/>
      <c r="K30" s="1150" t="s">
        <v>467</v>
      </c>
      <c r="L30" s="256"/>
      <c r="M30" s="257" t="s">
        <v>468</v>
      </c>
      <c r="N30" s="258"/>
    </row>
    <row r="31" spans="1:16">
      <c r="A31" s="250"/>
      <c r="B31" s="246"/>
      <c r="C31" s="246"/>
      <c r="D31" s="246"/>
      <c r="E31" s="246"/>
      <c r="F31" s="246"/>
      <c r="G31" s="259"/>
      <c r="H31" s="260"/>
      <c r="I31" s="260"/>
      <c r="J31" s="261"/>
      <c r="K31" s="1151"/>
      <c r="L31" s="262" t="s">
        <v>469</v>
      </c>
      <c r="M31" s="263" t="s">
        <v>470</v>
      </c>
      <c r="N31" s="264" t="s">
        <v>471</v>
      </c>
    </row>
    <row r="32" spans="1:16" ht="27" customHeight="1">
      <c r="A32" s="250"/>
      <c r="B32" s="246"/>
      <c r="C32" s="246"/>
      <c r="D32" s="246"/>
      <c r="E32" s="246"/>
      <c r="F32" s="246"/>
      <c r="G32" s="1163" t="s">
        <v>490</v>
      </c>
      <c r="H32" s="1164"/>
      <c r="I32" s="1164"/>
      <c r="J32" s="1165"/>
      <c r="K32" s="296">
        <v>3398688</v>
      </c>
      <c r="L32" s="296">
        <v>17899</v>
      </c>
      <c r="M32" s="297">
        <v>26755</v>
      </c>
      <c r="N32" s="298">
        <v>-33.1</v>
      </c>
    </row>
    <row r="33" spans="1:16" ht="13.5" customHeight="1">
      <c r="A33" s="250"/>
      <c r="B33" s="246"/>
      <c r="C33" s="246"/>
      <c r="D33" s="246"/>
      <c r="E33" s="246"/>
      <c r="F33" s="246"/>
      <c r="G33" s="1163" t="s">
        <v>491</v>
      </c>
      <c r="H33" s="1164"/>
      <c r="I33" s="1164"/>
      <c r="J33" s="1165"/>
      <c r="K33" s="296" t="s">
        <v>477</v>
      </c>
      <c r="L33" s="296" t="s">
        <v>477</v>
      </c>
      <c r="M33" s="297" t="s">
        <v>477</v>
      </c>
      <c r="N33" s="298" t="s">
        <v>477</v>
      </c>
    </row>
    <row r="34" spans="1:16" ht="27" customHeight="1">
      <c r="A34" s="250"/>
      <c r="B34" s="246"/>
      <c r="C34" s="246"/>
      <c r="D34" s="246"/>
      <c r="E34" s="246"/>
      <c r="F34" s="246"/>
      <c r="G34" s="1163" t="s">
        <v>492</v>
      </c>
      <c r="H34" s="1164"/>
      <c r="I34" s="1164"/>
      <c r="J34" s="1165"/>
      <c r="K34" s="296" t="s">
        <v>477</v>
      </c>
      <c r="L34" s="296" t="s">
        <v>477</v>
      </c>
      <c r="M34" s="297">
        <v>35</v>
      </c>
      <c r="N34" s="298" t="s">
        <v>477</v>
      </c>
    </row>
    <row r="35" spans="1:16" ht="27" customHeight="1">
      <c r="A35" s="250"/>
      <c r="B35" s="246"/>
      <c r="C35" s="246"/>
      <c r="D35" s="246"/>
      <c r="E35" s="246"/>
      <c r="F35" s="246"/>
      <c r="G35" s="1163" t="s">
        <v>493</v>
      </c>
      <c r="H35" s="1164"/>
      <c r="I35" s="1164"/>
      <c r="J35" s="1165"/>
      <c r="K35" s="296">
        <v>1018541</v>
      </c>
      <c r="L35" s="296">
        <v>5364</v>
      </c>
      <c r="M35" s="297">
        <v>6876</v>
      </c>
      <c r="N35" s="298">
        <v>-22</v>
      </c>
    </row>
    <row r="36" spans="1:16" ht="27" customHeight="1">
      <c r="A36" s="250"/>
      <c r="B36" s="246"/>
      <c r="C36" s="246"/>
      <c r="D36" s="246"/>
      <c r="E36" s="246"/>
      <c r="F36" s="246"/>
      <c r="G36" s="1163" t="s">
        <v>494</v>
      </c>
      <c r="H36" s="1164"/>
      <c r="I36" s="1164"/>
      <c r="J36" s="1165"/>
      <c r="K36" s="296">
        <v>148510</v>
      </c>
      <c r="L36" s="296">
        <v>782</v>
      </c>
      <c r="M36" s="297">
        <v>711</v>
      </c>
      <c r="N36" s="298">
        <v>10</v>
      </c>
    </row>
    <row r="37" spans="1:16" ht="13.5" customHeight="1">
      <c r="A37" s="250"/>
      <c r="B37" s="246"/>
      <c r="C37" s="246"/>
      <c r="D37" s="246"/>
      <c r="E37" s="246"/>
      <c r="F37" s="246"/>
      <c r="G37" s="1163" t="s">
        <v>495</v>
      </c>
      <c r="H37" s="1164"/>
      <c r="I37" s="1164"/>
      <c r="J37" s="1165"/>
      <c r="K37" s="296">
        <v>70845</v>
      </c>
      <c r="L37" s="296">
        <v>373</v>
      </c>
      <c r="M37" s="297">
        <v>1771</v>
      </c>
      <c r="N37" s="298">
        <v>-78.900000000000006</v>
      </c>
    </row>
    <row r="38" spans="1:16" ht="27" customHeight="1">
      <c r="A38" s="250"/>
      <c r="B38" s="246"/>
      <c r="C38" s="246"/>
      <c r="D38" s="246"/>
      <c r="E38" s="246"/>
      <c r="F38" s="246"/>
      <c r="G38" s="1166" t="s">
        <v>496</v>
      </c>
      <c r="H38" s="1167"/>
      <c r="I38" s="1167"/>
      <c r="J38" s="1168"/>
      <c r="K38" s="299" t="s">
        <v>477</v>
      </c>
      <c r="L38" s="299" t="s">
        <v>477</v>
      </c>
      <c r="M38" s="300">
        <v>0</v>
      </c>
      <c r="N38" s="301" t="s">
        <v>477</v>
      </c>
      <c r="O38" s="295"/>
    </row>
    <row r="39" spans="1:16">
      <c r="A39" s="250"/>
      <c r="B39" s="246"/>
      <c r="C39" s="246"/>
      <c r="D39" s="246"/>
      <c r="E39" s="246"/>
      <c r="F39" s="246"/>
      <c r="G39" s="1166" t="s">
        <v>497</v>
      </c>
      <c r="H39" s="1167"/>
      <c r="I39" s="1167"/>
      <c r="J39" s="1168"/>
      <c r="K39" s="302">
        <v>-1547196</v>
      </c>
      <c r="L39" s="302">
        <v>-8148</v>
      </c>
      <c r="M39" s="303">
        <v>-7763</v>
      </c>
      <c r="N39" s="304">
        <v>5</v>
      </c>
      <c r="O39" s="295"/>
    </row>
    <row r="40" spans="1:16" ht="27" customHeight="1">
      <c r="A40" s="250"/>
      <c r="B40" s="246"/>
      <c r="C40" s="246"/>
      <c r="D40" s="246"/>
      <c r="E40" s="246"/>
      <c r="F40" s="246"/>
      <c r="G40" s="1163" t="s">
        <v>498</v>
      </c>
      <c r="H40" s="1164"/>
      <c r="I40" s="1164"/>
      <c r="J40" s="1165"/>
      <c r="K40" s="302">
        <v>-2895509</v>
      </c>
      <c r="L40" s="302">
        <v>-15249</v>
      </c>
      <c r="M40" s="303">
        <v>-22050</v>
      </c>
      <c r="N40" s="304">
        <v>-30.8</v>
      </c>
      <c r="O40" s="295"/>
    </row>
    <row r="41" spans="1:16">
      <c r="A41" s="250"/>
      <c r="B41" s="246"/>
      <c r="C41" s="246"/>
      <c r="D41" s="246"/>
      <c r="E41" s="246"/>
      <c r="F41" s="246"/>
      <c r="G41" s="1169" t="s">
        <v>283</v>
      </c>
      <c r="H41" s="1170"/>
      <c r="I41" s="1170"/>
      <c r="J41" s="1171"/>
      <c r="K41" s="296">
        <v>193879</v>
      </c>
      <c r="L41" s="302">
        <v>1021</v>
      </c>
      <c r="M41" s="303">
        <v>6336</v>
      </c>
      <c r="N41" s="304">
        <v>-83.9</v>
      </c>
      <c r="O41" s="295"/>
    </row>
    <row r="42" spans="1:16">
      <c r="A42" s="250"/>
      <c r="B42" s="246"/>
      <c r="C42" s="246"/>
      <c r="D42" s="246"/>
      <c r="E42" s="246"/>
      <c r="F42" s="246"/>
      <c r="G42" s="305" t="s">
        <v>499</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500</v>
      </c>
      <c r="B47" s="246"/>
      <c r="C47" s="246"/>
      <c r="D47" s="246"/>
      <c r="E47" s="246"/>
      <c r="F47" s="246"/>
      <c r="G47" s="246"/>
      <c r="H47" s="246"/>
      <c r="I47" s="246"/>
      <c r="J47" s="246"/>
      <c r="K47" s="246"/>
      <c r="L47" s="246"/>
      <c r="M47" s="246"/>
      <c r="N47" s="246"/>
    </row>
    <row r="48" spans="1:16">
      <c r="A48" s="250"/>
      <c r="B48" s="246"/>
      <c r="C48" s="246"/>
      <c r="D48" s="246"/>
      <c r="E48" s="246"/>
      <c r="F48" s="246"/>
      <c r="G48" s="310" t="s">
        <v>501</v>
      </c>
      <c r="H48" s="310"/>
      <c r="I48" s="310"/>
      <c r="J48" s="310"/>
      <c r="K48" s="310"/>
      <c r="L48" s="310"/>
      <c r="M48" s="311"/>
      <c r="N48" s="310"/>
    </row>
    <row r="49" spans="1:14" ht="13.5" customHeight="1">
      <c r="A49" s="250"/>
      <c r="B49" s="246"/>
      <c r="C49" s="246"/>
      <c r="D49" s="246"/>
      <c r="E49" s="246"/>
      <c r="F49" s="246"/>
      <c r="G49" s="312"/>
      <c r="H49" s="313"/>
      <c r="I49" s="1158" t="s">
        <v>467</v>
      </c>
      <c r="J49" s="1160" t="s">
        <v>502</v>
      </c>
      <c r="K49" s="1161"/>
      <c r="L49" s="1161"/>
      <c r="M49" s="1161"/>
      <c r="N49" s="1162"/>
    </row>
    <row r="50" spans="1:14">
      <c r="A50" s="250"/>
      <c r="B50" s="246"/>
      <c r="C50" s="246"/>
      <c r="D50" s="246"/>
      <c r="E50" s="246"/>
      <c r="F50" s="246"/>
      <c r="G50" s="314"/>
      <c r="H50" s="315"/>
      <c r="I50" s="1159"/>
      <c r="J50" s="316" t="s">
        <v>503</v>
      </c>
      <c r="K50" s="317" t="s">
        <v>504</v>
      </c>
      <c r="L50" s="318" t="s">
        <v>505</v>
      </c>
      <c r="M50" s="319" t="s">
        <v>506</v>
      </c>
      <c r="N50" s="320" t="s">
        <v>507</v>
      </c>
    </row>
    <row r="51" spans="1:14">
      <c r="A51" s="250"/>
      <c r="B51" s="246"/>
      <c r="C51" s="246"/>
      <c r="D51" s="246"/>
      <c r="E51" s="246"/>
      <c r="F51" s="246"/>
      <c r="G51" s="312" t="s">
        <v>508</v>
      </c>
      <c r="H51" s="313"/>
      <c r="I51" s="321">
        <v>6042835</v>
      </c>
      <c r="J51" s="322">
        <v>32608</v>
      </c>
      <c r="K51" s="323">
        <v>53.8</v>
      </c>
      <c r="L51" s="324">
        <v>39425</v>
      </c>
      <c r="M51" s="325">
        <v>2.1</v>
      </c>
      <c r="N51" s="326">
        <v>51.7</v>
      </c>
    </row>
    <row r="52" spans="1:14">
      <c r="A52" s="250"/>
      <c r="B52" s="246"/>
      <c r="C52" s="246"/>
      <c r="D52" s="246"/>
      <c r="E52" s="246"/>
      <c r="F52" s="246"/>
      <c r="G52" s="327"/>
      <c r="H52" s="328" t="s">
        <v>509</v>
      </c>
      <c r="I52" s="329">
        <v>4114490</v>
      </c>
      <c r="J52" s="330">
        <v>22202</v>
      </c>
      <c r="K52" s="331">
        <v>24.1</v>
      </c>
      <c r="L52" s="332">
        <v>22414</v>
      </c>
      <c r="M52" s="333">
        <v>-0.1</v>
      </c>
      <c r="N52" s="334">
        <v>24.2</v>
      </c>
    </row>
    <row r="53" spans="1:14">
      <c r="A53" s="250"/>
      <c r="B53" s="246"/>
      <c r="C53" s="246"/>
      <c r="D53" s="246"/>
      <c r="E53" s="246"/>
      <c r="F53" s="246"/>
      <c r="G53" s="312" t="s">
        <v>510</v>
      </c>
      <c r="H53" s="313"/>
      <c r="I53" s="321">
        <v>3444080</v>
      </c>
      <c r="J53" s="322">
        <v>18483</v>
      </c>
      <c r="K53" s="323">
        <v>-43.3</v>
      </c>
      <c r="L53" s="324">
        <v>43141</v>
      </c>
      <c r="M53" s="325">
        <v>9.4</v>
      </c>
      <c r="N53" s="326">
        <v>-52.7</v>
      </c>
    </row>
    <row r="54" spans="1:14">
      <c r="A54" s="250"/>
      <c r="B54" s="246"/>
      <c r="C54" s="246"/>
      <c r="D54" s="246"/>
      <c r="E54" s="246"/>
      <c r="F54" s="246"/>
      <c r="G54" s="327"/>
      <c r="H54" s="328" t="s">
        <v>509</v>
      </c>
      <c r="I54" s="329">
        <v>1996858</v>
      </c>
      <c r="J54" s="330">
        <v>10716</v>
      </c>
      <c r="K54" s="331">
        <v>-51.7</v>
      </c>
      <c r="L54" s="332">
        <v>21887</v>
      </c>
      <c r="M54" s="333">
        <v>-2.4</v>
      </c>
      <c r="N54" s="334">
        <v>-49.3</v>
      </c>
    </row>
    <row r="55" spans="1:14">
      <c r="A55" s="250"/>
      <c r="B55" s="246"/>
      <c r="C55" s="246"/>
      <c r="D55" s="246"/>
      <c r="E55" s="246"/>
      <c r="F55" s="246"/>
      <c r="G55" s="312" t="s">
        <v>511</v>
      </c>
      <c r="H55" s="313"/>
      <c r="I55" s="321">
        <v>3689851</v>
      </c>
      <c r="J55" s="322">
        <v>19736</v>
      </c>
      <c r="K55" s="323">
        <v>6.8</v>
      </c>
      <c r="L55" s="324">
        <v>45117</v>
      </c>
      <c r="M55" s="325">
        <v>4.5999999999999996</v>
      </c>
      <c r="N55" s="326">
        <v>2.2000000000000002</v>
      </c>
    </row>
    <row r="56" spans="1:14">
      <c r="A56" s="250"/>
      <c r="B56" s="246"/>
      <c r="C56" s="246"/>
      <c r="D56" s="246"/>
      <c r="E56" s="246"/>
      <c r="F56" s="246"/>
      <c r="G56" s="327"/>
      <c r="H56" s="328" t="s">
        <v>509</v>
      </c>
      <c r="I56" s="329">
        <v>2934456</v>
      </c>
      <c r="J56" s="330">
        <v>15696</v>
      </c>
      <c r="K56" s="331">
        <v>46.5</v>
      </c>
      <c r="L56" s="332">
        <v>25589</v>
      </c>
      <c r="M56" s="333">
        <v>16.899999999999999</v>
      </c>
      <c r="N56" s="334">
        <v>29.6</v>
      </c>
    </row>
    <row r="57" spans="1:14">
      <c r="A57" s="250"/>
      <c r="B57" s="246"/>
      <c r="C57" s="246"/>
      <c r="D57" s="246"/>
      <c r="E57" s="246"/>
      <c r="F57" s="246"/>
      <c r="G57" s="312" t="s">
        <v>512</v>
      </c>
      <c r="H57" s="313"/>
      <c r="I57" s="321">
        <v>4458448</v>
      </c>
      <c r="J57" s="322">
        <v>23639</v>
      </c>
      <c r="K57" s="323">
        <v>19.8</v>
      </c>
      <c r="L57" s="324">
        <v>43532</v>
      </c>
      <c r="M57" s="325">
        <v>-3.5</v>
      </c>
      <c r="N57" s="326">
        <v>23.3</v>
      </c>
    </row>
    <row r="58" spans="1:14">
      <c r="A58" s="250"/>
      <c r="B58" s="246"/>
      <c r="C58" s="246"/>
      <c r="D58" s="246"/>
      <c r="E58" s="246"/>
      <c r="F58" s="246"/>
      <c r="G58" s="327"/>
      <c r="H58" s="328" t="s">
        <v>509</v>
      </c>
      <c r="I58" s="329">
        <v>3584499</v>
      </c>
      <c r="J58" s="330">
        <v>19005</v>
      </c>
      <c r="K58" s="331">
        <v>21.1</v>
      </c>
      <c r="L58" s="332">
        <v>25435</v>
      </c>
      <c r="M58" s="333">
        <v>-0.6</v>
      </c>
      <c r="N58" s="334">
        <v>21.7</v>
      </c>
    </row>
    <row r="59" spans="1:14">
      <c r="A59" s="250"/>
      <c r="B59" s="246"/>
      <c r="C59" s="246"/>
      <c r="D59" s="246"/>
      <c r="E59" s="246"/>
      <c r="F59" s="246"/>
      <c r="G59" s="312" t="s">
        <v>513</v>
      </c>
      <c r="H59" s="313"/>
      <c r="I59" s="321">
        <v>3872876</v>
      </c>
      <c r="J59" s="322">
        <v>20396</v>
      </c>
      <c r="K59" s="323">
        <v>-13.7</v>
      </c>
      <c r="L59" s="324">
        <v>39893</v>
      </c>
      <c r="M59" s="325">
        <v>-8.4</v>
      </c>
      <c r="N59" s="326">
        <v>-5.3</v>
      </c>
    </row>
    <row r="60" spans="1:14">
      <c r="A60" s="250"/>
      <c r="B60" s="246"/>
      <c r="C60" s="246"/>
      <c r="D60" s="246"/>
      <c r="E60" s="246"/>
      <c r="F60" s="246"/>
      <c r="G60" s="327"/>
      <c r="H60" s="328" t="s">
        <v>509</v>
      </c>
      <c r="I60" s="335">
        <v>2861480</v>
      </c>
      <c r="J60" s="330">
        <v>15070</v>
      </c>
      <c r="K60" s="331">
        <v>-20.7</v>
      </c>
      <c r="L60" s="332">
        <v>26170</v>
      </c>
      <c r="M60" s="333">
        <v>2.9</v>
      </c>
      <c r="N60" s="334">
        <v>-23.6</v>
      </c>
    </row>
    <row r="61" spans="1:14">
      <c r="A61" s="250"/>
      <c r="B61" s="246"/>
      <c r="C61" s="246"/>
      <c r="D61" s="246"/>
      <c r="E61" s="246"/>
      <c r="F61" s="246"/>
      <c r="G61" s="312" t="s">
        <v>514</v>
      </c>
      <c r="H61" s="336"/>
      <c r="I61" s="337">
        <v>4301618</v>
      </c>
      <c r="J61" s="338">
        <v>22972</v>
      </c>
      <c r="K61" s="339">
        <v>4.7</v>
      </c>
      <c r="L61" s="340">
        <v>42222</v>
      </c>
      <c r="M61" s="341">
        <v>0.8</v>
      </c>
      <c r="N61" s="326">
        <v>3.9</v>
      </c>
    </row>
    <row r="62" spans="1:14">
      <c r="A62" s="250"/>
      <c r="B62" s="246"/>
      <c r="C62" s="246"/>
      <c r="D62" s="246"/>
      <c r="E62" s="246"/>
      <c r="F62" s="246"/>
      <c r="G62" s="327"/>
      <c r="H62" s="328" t="s">
        <v>509</v>
      </c>
      <c r="I62" s="329">
        <v>3098357</v>
      </c>
      <c r="J62" s="330">
        <v>16538</v>
      </c>
      <c r="K62" s="331">
        <v>3.9</v>
      </c>
      <c r="L62" s="332">
        <v>24299</v>
      </c>
      <c r="M62" s="333">
        <v>3.3</v>
      </c>
      <c r="N62" s="334">
        <v>0.6</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sheetPr>
    <pageSetUpPr fitToPage="1"/>
  </sheetPr>
  <dimension ref="A1:AH132"/>
  <sheetViews>
    <sheetView showGridLines="0" zoomScale="85" zoomScaleNormal="85" zoomScaleSheetLayoutView="55" workbookViewId="0">
      <selection activeCell="A106" sqref="A106:XFD106"/>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sheetPr>
    <pageSetUpPr fitToPage="1"/>
  </sheetPr>
  <dimension ref="A1:AH132"/>
  <sheetViews>
    <sheetView showGridLines="0" zoomScale="55" zoomScaleNormal="55" zoomScaleSheetLayoutView="55" workbookViewId="0">
      <selection activeCell="AC80" sqref="AC80"/>
    </sheetView>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sheetPr codeName="MasterSheet">
    <pageSetUpPr fitToPage="1"/>
  </sheetPr>
  <dimension ref="B1:J53"/>
  <sheetViews>
    <sheetView showGridLines="0" zoomScale="80" zoomScaleNormal="8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516</v>
      </c>
      <c r="G46" s="8" t="s">
        <v>517</v>
      </c>
      <c r="H46" s="8" t="s">
        <v>518</v>
      </c>
      <c r="I46" s="8" t="s">
        <v>519</v>
      </c>
      <c r="J46" s="9" t="s">
        <v>520</v>
      </c>
    </row>
    <row r="47" spans="2:10" ht="57.75" customHeight="1">
      <c r="B47" s="10"/>
      <c r="C47" s="1172" t="s">
        <v>3</v>
      </c>
      <c r="D47" s="1172"/>
      <c r="E47" s="1173"/>
      <c r="F47" s="11">
        <v>7.42</v>
      </c>
      <c r="G47" s="12">
        <v>9.18</v>
      </c>
      <c r="H47" s="12">
        <v>11</v>
      </c>
      <c r="I47" s="12">
        <v>11.17</v>
      </c>
      <c r="J47" s="13">
        <v>7.37</v>
      </c>
    </row>
    <row r="48" spans="2:10" ht="57.75" customHeight="1">
      <c r="B48" s="14"/>
      <c r="C48" s="1174" t="s">
        <v>4</v>
      </c>
      <c r="D48" s="1174"/>
      <c r="E48" s="1175"/>
      <c r="F48" s="15">
        <v>7.1</v>
      </c>
      <c r="G48" s="16">
        <v>8.16</v>
      </c>
      <c r="H48" s="16">
        <v>3.66</v>
      </c>
      <c r="I48" s="16">
        <v>3.42</v>
      </c>
      <c r="J48" s="17">
        <v>4.76</v>
      </c>
    </row>
    <row r="49" spans="2:10" ht="57.75" customHeight="1" thickBot="1">
      <c r="B49" s="18"/>
      <c r="C49" s="1176" t="s">
        <v>5</v>
      </c>
      <c r="D49" s="1176"/>
      <c r="E49" s="1177"/>
      <c r="F49" s="19">
        <v>2.4700000000000002</v>
      </c>
      <c r="G49" s="20">
        <v>3.11</v>
      </c>
      <c r="H49" s="20" t="s">
        <v>521</v>
      </c>
      <c r="I49" s="20">
        <v>0.03</v>
      </c>
      <c r="J49" s="21" t="s">
        <v>522</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2018-11-28T22:50:52Z</cp:lastPrinted>
  <dcterms:created xsi:type="dcterms:W3CDTF">2018-01-24T04:31:51Z</dcterms:created>
  <dcterms:modified xsi:type="dcterms:W3CDTF">2018-11-28T22:51:51Z</dcterms:modified>
</cp:coreProperties>
</file>